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ESUN_SUS_PCE\VŘD 22\Silnice\III_32232_III_32238 Třibřichy\SO 101\"/>
    </mc:Choice>
  </mc:AlternateContent>
  <bookViews>
    <workbookView xWindow="0" yWindow="0" windowWidth="0" windowHeight="0"/>
  </bookViews>
  <sheets>
    <sheet name="Rekapitulace stavby" sheetId="1" r:id="rId1"/>
    <sheet name="SO 101 - Oprava Silnice 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Oprava Silnice I...'!$C$128:$K$240</definedName>
    <definedName name="_xlnm.Print_Area" localSheetId="1">'SO 101 - Oprava Silnice I...'!$C$4:$J$76,'SO 101 - Oprava Silnice I...'!$C$82:$J$110,'SO 101 - Oprava Silnice I...'!$C$116:$J$240</definedName>
    <definedName name="_xlnm.Print_Titles" localSheetId="1">'SO 101 - Oprava Silnice I...'!$128:$128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0"/>
  <c r="BH240"/>
  <c r="BG240"/>
  <c r="BF240"/>
  <c r="T240"/>
  <c r="T239"/>
  <c r="R240"/>
  <c r="R239"/>
  <c r="P240"/>
  <c r="P239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1" r="L90"/>
  <c r="AM90"/>
  <c r="AM89"/>
  <c r="L89"/>
  <c r="AM87"/>
  <c r="L87"/>
  <c r="L85"/>
  <c r="L84"/>
  <c i="2" r="BK197"/>
  <c r="J183"/>
  <c r="BK177"/>
  <c r="J174"/>
  <c r="BK170"/>
  <c r="J167"/>
  <c r="J164"/>
  <c r="BK160"/>
  <c r="BK154"/>
  <c r="J151"/>
  <c r="BK145"/>
  <c r="BK139"/>
  <c r="J135"/>
  <c r="J132"/>
  <c r="BK234"/>
  <c r="J227"/>
  <c r="BK224"/>
  <c r="J218"/>
  <c r="BK213"/>
  <c r="J207"/>
  <c r="J198"/>
  <c r="J194"/>
  <c r="BK189"/>
  <c r="J185"/>
  <c r="BK134"/>
  <c r="J168"/>
  <c r="J160"/>
  <c r="J149"/>
  <c r="BK140"/>
  <c r="BK240"/>
  <c r="BK227"/>
  <c r="J223"/>
  <c r="BK218"/>
  <c r="J213"/>
  <c r="J210"/>
  <c r="BK205"/>
  <c r="BK202"/>
  <c r="BK199"/>
  <c r="BK194"/>
  <c r="J189"/>
  <c r="BK183"/>
  <c r="J180"/>
  <c r="BK176"/>
  <c r="J173"/>
  <c r="J170"/>
  <c r="BK165"/>
  <c r="J162"/>
  <c r="BK155"/>
  <c r="J150"/>
  <c r="J147"/>
  <c r="J145"/>
  <c r="J141"/>
  <c r="BK138"/>
  <c r="BK133"/>
  <c r="BK236"/>
  <c r="J229"/>
  <c r="BK223"/>
  <c r="BK219"/>
  <c r="BK215"/>
  <c r="J211"/>
  <c r="BK207"/>
  <c r="J202"/>
  <c r="J199"/>
  <c r="BK193"/>
  <c r="BK188"/>
  <c r="BK185"/>
  <c r="BK180"/>
  <c r="BK173"/>
  <c r="BK166"/>
  <c r="BK163"/>
  <c r="J159"/>
  <c r="J155"/>
  <c r="BK152"/>
  <c r="J148"/>
  <c r="BK142"/>
  <c r="J136"/>
  <c r="J133"/>
  <c r="BK235"/>
  <c r="BK229"/>
  <c r="BK222"/>
  <c r="BK221"/>
  <c r="BK216"/>
  <c r="BK210"/>
  <c r="BK203"/>
  <c r="J197"/>
  <c r="BK192"/>
  <c r="J188"/>
  <c r="J143"/>
  <c r="BK136"/>
  <c i="1" r="AS94"/>
  <c i="2" r="J163"/>
  <c r="J152"/>
  <c r="BK146"/>
  <c r="BK238"/>
  <c r="BK233"/>
  <c r="BK226"/>
  <c r="J222"/>
  <c r="J214"/>
  <c r="BK211"/>
  <c r="J209"/>
  <c r="J203"/>
  <c r="J196"/>
  <c r="J193"/>
  <c r="BK186"/>
  <c r="J182"/>
  <c r="BK179"/>
  <c r="J175"/>
  <c r="J172"/>
  <c r="BK169"/>
  <c r="J166"/>
  <c r="BK159"/>
  <c r="J153"/>
  <c r="BK148"/>
  <c r="J146"/>
  <c r="J142"/>
  <c r="J139"/>
  <c r="BK135"/>
  <c r="J240"/>
  <c r="J235"/>
  <c r="BK225"/>
  <c r="BK217"/>
  <c r="BK214"/>
  <c r="BK209"/>
  <c r="J205"/>
  <c r="J201"/>
  <c r="BK198"/>
  <c r="BK191"/>
  <c r="J186"/>
  <c r="BK182"/>
  <c r="J179"/>
  <c r="BK175"/>
  <c r="J171"/>
  <c r="J144"/>
  <c r="J137"/>
  <c r="J234"/>
  <c r="J232"/>
  <c r="J225"/>
  <c r="J221"/>
  <c r="J217"/>
  <c r="BK212"/>
  <c r="BK206"/>
  <c r="J204"/>
  <c r="BK201"/>
  <c r="J195"/>
  <c r="J192"/>
  <c r="J184"/>
  <c r="J181"/>
  <c r="J177"/>
  <c r="BK174"/>
  <c r="BK171"/>
  <c r="BK168"/>
  <c r="BK164"/>
  <c r="J157"/>
  <c r="BK151"/>
  <c r="BK149"/>
  <c r="BK143"/>
  <c r="J140"/>
  <c r="BK137"/>
  <c r="J236"/>
  <c r="BK232"/>
  <c r="J224"/>
  <c r="J216"/>
  <c r="J212"/>
  <c r="J208"/>
  <c r="BK204"/>
  <c r="BK200"/>
  <c r="BK195"/>
  <c r="BK187"/>
  <c r="BK184"/>
  <c r="BK181"/>
  <c r="J176"/>
  <c r="BK172"/>
  <c r="J169"/>
  <c r="J165"/>
  <c r="BK162"/>
  <c r="BK157"/>
  <c r="BK153"/>
  <c r="BK150"/>
  <c r="BK144"/>
  <c r="J138"/>
  <c r="J134"/>
  <c r="J238"/>
  <c r="J233"/>
  <c r="J226"/>
  <c r="J219"/>
  <c r="J215"/>
  <c r="BK208"/>
  <c r="J206"/>
  <c r="J200"/>
  <c r="BK196"/>
  <c r="J191"/>
  <c r="J187"/>
  <c r="BK141"/>
  <c r="BK132"/>
  <c r="BK167"/>
  <c r="J154"/>
  <c r="BK147"/>
  <c l="1" r="P131"/>
  <c r="R158"/>
  <c r="R161"/>
  <c r="P190"/>
  <c r="P220"/>
  <c r="R131"/>
  <c r="T158"/>
  <c r="T161"/>
  <c r="T178"/>
  <c r="T190"/>
  <c r="P231"/>
  <c r="P230"/>
  <c r="BK131"/>
  <c r="J131"/>
  <c r="J98"/>
  <c r="T131"/>
  <c r="BK158"/>
  <c r="J158"/>
  <c r="J100"/>
  <c r="P158"/>
  <c r="BK161"/>
  <c r="J161"/>
  <c r="J101"/>
  <c r="P161"/>
  <c r="BK178"/>
  <c r="J178"/>
  <c r="J102"/>
  <c r="P178"/>
  <c r="R178"/>
  <c r="BK190"/>
  <c r="J190"/>
  <c r="J103"/>
  <c r="R190"/>
  <c r="BK220"/>
  <c r="J220"/>
  <c r="J104"/>
  <c r="R220"/>
  <c r="T220"/>
  <c r="BK231"/>
  <c r="J231"/>
  <c r="J107"/>
  <c r="R231"/>
  <c r="R230"/>
  <c r="T231"/>
  <c r="T230"/>
  <c r="BK156"/>
  <c r="J156"/>
  <c r="J99"/>
  <c r="BK228"/>
  <c r="J228"/>
  <c r="J105"/>
  <c r="BK237"/>
  <c r="J237"/>
  <c r="J108"/>
  <c r="BK239"/>
  <c r="J239"/>
  <c r="J109"/>
  <c r="BE136"/>
  <c r="BE139"/>
  <c r="BE148"/>
  <c r="BE151"/>
  <c r="BE153"/>
  <c r="BE162"/>
  <c r="BE164"/>
  <c r="BE165"/>
  <c r="J89"/>
  <c r="BE133"/>
  <c r="BE146"/>
  <c r="BE185"/>
  <c r="BE186"/>
  <c r="BE188"/>
  <c r="BE191"/>
  <c r="BE193"/>
  <c r="BE195"/>
  <c r="BE202"/>
  <c r="BE204"/>
  <c r="BE206"/>
  <c r="BE209"/>
  <c r="BE213"/>
  <c r="BE215"/>
  <c r="BE222"/>
  <c r="BE223"/>
  <c r="BE226"/>
  <c r="BE232"/>
  <c r="E119"/>
  <c r="BE132"/>
  <c r="BE134"/>
  <c r="BE135"/>
  <c r="BE138"/>
  <c r="BE141"/>
  <c r="BE145"/>
  <c r="BE150"/>
  <c r="BE152"/>
  <c r="BE155"/>
  <c r="BE157"/>
  <c r="BE163"/>
  <c r="BE166"/>
  <c r="BE167"/>
  <c r="BE169"/>
  <c r="BE174"/>
  <c r="BE179"/>
  <c r="BE180"/>
  <c r="BE187"/>
  <c r="BE189"/>
  <c r="BE192"/>
  <c r="BE194"/>
  <c r="BE196"/>
  <c r="BE197"/>
  <c r="BE199"/>
  <c r="BE201"/>
  <c r="BE203"/>
  <c r="BE208"/>
  <c r="BE210"/>
  <c r="BE212"/>
  <c r="BE214"/>
  <c r="BE216"/>
  <c r="BE218"/>
  <c r="BE227"/>
  <c r="BE229"/>
  <c r="BE233"/>
  <c r="BE234"/>
  <c r="BE238"/>
  <c r="F92"/>
  <c r="BE137"/>
  <c r="BE140"/>
  <c r="BE142"/>
  <c r="BE143"/>
  <c r="BE144"/>
  <c r="BE147"/>
  <c r="BE149"/>
  <c r="BE154"/>
  <c r="BE159"/>
  <c r="BE160"/>
  <c r="BE168"/>
  <c r="BE170"/>
  <c r="BE171"/>
  <c r="BE172"/>
  <c r="BE173"/>
  <c r="BE175"/>
  <c r="BE176"/>
  <c r="BE177"/>
  <c r="BE181"/>
  <c r="BE182"/>
  <c r="BE183"/>
  <c r="BE184"/>
  <c r="BE198"/>
  <c r="BE200"/>
  <c r="BE205"/>
  <c r="BE207"/>
  <c r="BE211"/>
  <c r="BE217"/>
  <c r="BE219"/>
  <c r="BE221"/>
  <c r="BE224"/>
  <c r="BE225"/>
  <c r="BE235"/>
  <c r="BE236"/>
  <c r="BE240"/>
  <c r="J34"/>
  <c i="1" r="AW95"/>
  <c i="2" r="F36"/>
  <c i="1" r="BC95"/>
  <c r="BC94"/>
  <c r="AY94"/>
  <c i="2" r="F35"/>
  <c i="1" r="BB95"/>
  <c r="BB94"/>
  <c r="W31"/>
  <c i="2" r="F37"/>
  <c i="1" r="BD95"/>
  <c r="BD94"/>
  <c r="W33"/>
  <c i="2" r="F34"/>
  <c i="1" r="BA95"/>
  <c r="BA94"/>
  <c r="W30"/>
  <c i="2" l="1" r="R130"/>
  <c r="R129"/>
  <c r="T130"/>
  <c r="T129"/>
  <c r="P130"/>
  <c r="P129"/>
  <c i="1" r="AU95"/>
  <c i="2" r="BK130"/>
  <c r="J130"/>
  <c r="J97"/>
  <c r="BK230"/>
  <c r="J230"/>
  <c r="J106"/>
  <c i="1" r="AU94"/>
  <c r="W32"/>
  <c r="AX94"/>
  <c i="2" r="J33"/>
  <c i="1" r="AV95"/>
  <c r="AT95"/>
  <c r="AW94"/>
  <c r="AK30"/>
  <c i="2" r="F33"/>
  <c i="1" r="AZ95"/>
  <c r="AZ94"/>
  <c r="W29"/>
  <c i="2" l="1" r="BK129"/>
  <c r="J129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<sst xmlns="http://schemas.openxmlformats.org/spreadsheetml/2006/main">
  <si>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</si>
  <si>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</si>
  <si>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</si>
  <si>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</si>
  <si>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</si>
  <si>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{0081cedc-4c73-495c-9c87-937de74cff22}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</si>
  <si>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</si>
  <si>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</si>
  <si>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</si>
  <si>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</si>
  <si>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</si>
  <si>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</si>
  <si>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</si>
  <si>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</si>
  <si>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</si>
  <si>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</si>
  <si>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</si>
  <si>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Třibřichy  - Oprava silnice III/32232</t>
  </si>
  <si>
    <t>KSO:</t>
  </si>
  <si>
    <t>CC-CZ:</t>
  </si>
  <si>
    <t>Místo:</t>
  </si>
  <si>
    <t xml:space="preserve"> </t>
  </si>
  <si>
    <t>Datum:</t>
  </si>
  <si>
    <t>3. 7. 2022</t>
  </si>
  <si>
    <t>Zadavatel:</t>
  </si>
  <si>
    <t>IČ:</t>
  </si>
  <si>
    <t>0085031</t>
  </si>
  <si>
    <t xml:space="preserve"> Správa a údržba silnic Pardubického kraje</t>
  </si>
  <si>
    <t>DIČ:</t>
  </si>
  <si>
    <t>Uchazeč:</t>
  </si>
  <si>
    <t>Vyplň údaj</t>
  </si>
  <si>
    <t>Projektant:</t>
  </si>
  <si>
    <t>Jiří Stránský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</si>
  <si>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</si>
  <si>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</si>
  <si>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</si>
  <si>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</si>
  <si>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</si>
  <si>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</si>
  <si>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</si>
  <si>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</si>
  <si>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</si>
  <si>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</si>
  <si>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</si>
  <si>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</si>
  <si>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</si>
  <si>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</si>
  <si>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</si>
  <si>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</si>
  <si>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</si>
  <si>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</si>
  <si>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</si>
  <si>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</si>
  <si>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</si>
  <si>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</si>
  <si>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</si>
  <si>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</si>
  <si>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</si>
  <si>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</si>
  <si>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</si>
  <si>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</si>
  <si>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</si>
  <si>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</si>
  <si>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</si>
  <si>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</si>
  <si>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</si>
  <si>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</si>
  <si>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</si>
  <si>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</si>
  <si>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</si>
  <si>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</si>
  <si>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</si>
  <si>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</si>
  <si>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</si>
  <si>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</si>
  <si>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</si>
  <si>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</si>
  <si>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</si>
  <si>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</si>
  <si>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</si>
  <si>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</si>
  <si>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</si>
  <si>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Oprava Silnice III/32232</t>
  </si>
  <si>
    <t>STA</t>
  </si>
  <si>
    <t>1</t>
  </si>
  <si>
    <t>{76ec1535-3404-427f-bf97-648cb8a1dd1a}</t>
  </si>
  <si>
    <t>2</t>
  </si>
  <si>
    <t>KRYCÍ LIST SOUPISU PRACÍ</t>
  </si>
  <si>
    <t>Objekt:</t>
  </si>
  <si>
    <t>SO 101 - Oprava Silnice III/32232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</si>
  <si>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</si>
  <si>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</si>
  <si>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</si>
  <si>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</si>
  <si>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</si>
  <si>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</si>
  <si>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</si>
  <si>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</si>
  <si>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</si>
  <si>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</si>
  <si>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</si>
  <si>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</si>
  <si>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</si>
  <si>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</si>
  <si>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</si>
  <si>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</si>
  <si>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</si>
  <si>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</si>
  <si>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</si>
  <si>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</si>
  <si>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</si>
  <si>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</si>
  <si>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</si>
  <si>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</si>
  <si>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</si>
  <si>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</si>
  <si>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</si>
  <si>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</si>
  <si>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</si>
  <si>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</si>
  <si>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</si>
  <si>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</si>
  <si>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</si>
  <si>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</si>
  <si>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</si>
  <si>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</si>
  <si>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113106161</t>
  </si>
  <si>
    <t>Rozebrání dlažeb vozovek z drobných kostek s ložem z kameniva ručně</t>
  </si>
  <si>
    <t>m2</t>
  </si>
  <si>
    <t>4</t>
  </si>
  <si>
    <t>1380946653</t>
  </si>
  <si>
    <t>113106123</t>
  </si>
  <si>
    <t>Rozebrání dlažeb ze zámkových dlaždic komunikací pro pěší ručně</t>
  </si>
  <si>
    <t>-1585403049</t>
  </si>
  <si>
    <t>3</t>
  </si>
  <si>
    <t>113107322</t>
  </si>
  <si>
    <t>Odstranění podkladu z kameniva drceného tl přes 100 do 200 mm strojně pl do 50 m2</t>
  </si>
  <si>
    <t>-1081056123</t>
  </si>
  <si>
    <t>113107223</t>
  </si>
  <si>
    <t>Odstranění podkladu z kameniva drceného tl přes 200 do 300 mm strojně pl přes 200 m2</t>
  </si>
  <si>
    <t>435053877</t>
  </si>
  <si>
    <t>5</t>
  </si>
  <si>
    <t>113107131</t>
  </si>
  <si>
    <t>Odstranění podkladu z betonu prostého tl přes 100 do 150 mm ručně</t>
  </si>
  <si>
    <t>-361503881</t>
  </si>
  <si>
    <t>6</t>
  </si>
  <si>
    <t>113107042</t>
  </si>
  <si>
    <t>Odstranění podkladu živičných tl přes 50 do 100 mm při překopech ručně</t>
  </si>
  <si>
    <t>1587717942</t>
  </si>
  <si>
    <t>7</t>
  </si>
  <si>
    <t>113154333</t>
  </si>
  <si>
    <t>Frézování živičného krytu tl 50 mm pruh š přes 1 do 2 m pl přes 1000 do 10000 m2 bez překážek v trase</t>
  </si>
  <si>
    <t>341567628</t>
  </si>
  <si>
    <t>98</t>
  </si>
  <si>
    <t>113154334</t>
  </si>
  <si>
    <t>Frézování živičného krytu tl 100 mm pruh š přes 1 do 2 m pl přes 1000 do 10000 m2 bez překážek v trase</t>
  </si>
  <si>
    <t>-29229842</t>
  </si>
  <si>
    <t>8</t>
  </si>
  <si>
    <t>132251102</t>
  </si>
  <si>
    <t>Hloubení rýh nezapažených š do 800 mm v hornině třídy těžitelnosti I skupiny 3 objem do 50 m3 strojně</t>
  </si>
  <si>
    <t>m3</t>
  </si>
  <si>
    <t>-123727716</t>
  </si>
  <si>
    <t>9</t>
  </si>
  <si>
    <t>132251253</t>
  </si>
  <si>
    <t>Hloubení rýh nezapažených š do 2000 mm v hornině třídy těžitelnosti I skupiny 3 objem do 100 m3 strojně</t>
  </si>
  <si>
    <t>379600393</t>
  </si>
  <si>
    <t>10</t>
  </si>
  <si>
    <t>162751117</t>
  </si>
  <si>
    <t>Vodorovné přemístění přes 9 000 do 10000 m výkopku/sypaniny z horniny třídy těžitelnosti I skupiny 1 až 3</t>
  </si>
  <si>
    <t>-1579323235</t>
  </si>
  <si>
    <t>11</t>
  </si>
  <si>
    <t>162751119</t>
  </si>
  <si>
    <t>Příplatek k vodorovnému přemístění výkopku/sypaniny z horniny třídy těžitelnosti I skupiny 1 až 3 ZKD 1000 m přes 10000 m</t>
  </si>
  <si>
    <t>-1210520697</t>
  </si>
  <si>
    <t>12</t>
  </si>
  <si>
    <t>171201221</t>
  </si>
  <si>
    <t>Poplatek za uložení na skládce (skládkovné) zeminy a kamení kód odpadu 17 05 04</t>
  </si>
  <si>
    <t>t</t>
  </si>
  <si>
    <t>1599203384</t>
  </si>
  <si>
    <t>13</t>
  </si>
  <si>
    <t>175151201</t>
  </si>
  <si>
    <t>Obsypání objektu nad přilehlým původním terénem sypaninou bez prohození, uloženou do 3 m strojně</t>
  </si>
  <si>
    <t>-343413577</t>
  </si>
  <si>
    <t>95</t>
  </si>
  <si>
    <t>M</t>
  </si>
  <si>
    <t>58344197</t>
  </si>
  <si>
    <t>štěrkodrť frakce 0/63</t>
  </si>
  <si>
    <t>1500075030</t>
  </si>
  <si>
    <t>14</t>
  </si>
  <si>
    <t>10364101</t>
  </si>
  <si>
    <t xml:space="preserve">zemina pro terénní úpravy -  ornice</t>
  </si>
  <si>
    <t>1450981033</t>
  </si>
  <si>
    <t>181152302</t>
  </si>
  <si>
    <t>Úprava pláně pro silnice a dálnice v zářezech se zhutněním</t>
  </si>
  <si>
    <t>-1211800191</t>
  </si>
  <si>
    <t>16</t>
  </si>
  <si>
    <t>181351003</t>
  </si>
  <si>
    <t>Rozprostření ornice tl vrstvy do 200 mm pl do 100 m2 v rovině nebo ve svahu do 1:5 strojně</t>
  </si>
  <si>
    <t>-436684977</t>
  </si>
  <si>
    <t>96</t>
  </si>
  <si>
    <t>-1886905768</t>
  </si>
  <si>
    <t>17</t>
  </si>
  <si>
    <t>181411131</t>
  </si>
  <si>
    <t>Založení parkového trávníku výsevem pl do 1000 m2 v rovině a ve svahu do 1:5</t>
  </si>
  <si>
    <t>-1345743872</t>
  </si>
  <si>
    <t>18</t>
  </si>
  <si>
    <t>00572410</t>
  </si>
  <si>
    <t>osivo směs travní parková</t>
  </si>
  <si>
    <t>kg</t>
  </si>
  <si>
    <t>1920693470</t>
  </si>
  <si>
    <t>19</t>
  </si>
  <si>
    <t>181411132</t>
  </si>
  <si>
    <t>Založení parkového trávníku výsevem pl do 1000 m2 ve svahu přes 1:5 do 1:2</t>
  </si>
  <si>
    <t>1328010120</t>
  </si>
  <si>
    <t>20</t>
  </si>
  <si>
    <t>-1505324799</t>
  </si>
  <si>
    <t>182351123</t>
  </si>
  <si>
    <t>Rozprostření ornice pl přes 100 do 500 m2 ve svahu přes 1:5 tl vrstvy do 200 mm strojně</t>
  </si>
  <si>
    <t>-640706458</t>
  </si>
  <si>
    <t>Svislé a kompletní konstrukce</t>
  </si>
  <si>
    <t>22</t>
  </si>
  <si>
    <t>359901111</t>
  </si>
  <si>
    <t>Vyčištění stok</t>
  </si>
  <si>
    <t>m</t>
  </si>
  <si>
    <t>1166682288</t>
  </si>
  <si>
    <t>Vodorovné konstrukce</t>
  </si>
  <si>
    <t>23</t>
  </si>
  <si>
    <t>452112112</t>
  </si>
  <si>
    <t>Osazení betonových prstenců nebo rámů v do 100 mm</t>
  </si>
  <si>
    <t>kus</t>
  </si>
  <si>
    <t>824603572</t>
  </si>
  <si>
    <t>24</t>
  </si>
  <si>
    <t>59223864</t>
  </si>
  <si>
    <t>prstenec pro uliční vpusť vyrovnávací betonový 390x60x130mm</t>
  </si>
  <si>
    <t>-2108998085</t>
  </si>
  <si>
    <t>Komunikace pozemní</t>
  </si>
  <si>
    <t>25</t>
  </si>
  <si>
    <t>564861111</t>
  </si>
  <si>
    <t>Podklad ze štěrkodrtě ŠD plochy přes 100 m2 tl 200 mm</t>
  </si>
  <si>
    <t>1308251455</t>
  </si>
  <si>
    <t>26</t>
  </si>
  <si>
    <t>564910411</t>
  </si>
  <si>
    <t>Podklad z asfaltového recyklátu plochy do 100 m2 tl 50 mm</t>
  </si>
  <si>
    <t>-1563190209</t>
  </si>
  <si>
    <t>97</t>
  </si>
  <si>
    <t>565155111</t>
  </si>
  <si>
    <t>Asfaltový beton vrstva podkladní ACP 16 (obalované kamenivo OKS) tl 70 mm š do 3 m</t>
  </si>
  <si>
    <t>-1949854023</t>
  </si>
  <si>
    <t>27</t>
  </si>
  <si>
    <t>566201111</t>
  </si>
  <si>
    <t>Úprava krytu z kameniva drceného pro nový kryt s doplněním kameniva drceného do 0,04 m3/m2</t>
  </si>
  <si>
    <t>2097571097</t>
  </si>
  <si>
    <t>28</t>
  </si>
  <si>
    <t>566301111</t>
  </si>
  <si>
    <t>Úprava krytu z kameniva drceného pro nový kryt s doplněním kameniva drceného přes 0,04 do 0,06 m3/m2</t>
  </si>
  <si>
    <t>63294923</t>
  </si>
  <si>
    <t>29</t>
  </si>
  <si>
    <t>567130115</t>
  </si>
  <si>
    <t>Podklad ze směsi stmelené cementem SC C 1,5/2,0 (SC II) tl 200 mm</t>
  </si>
  <si>
    <t>-1510995518</t>
  </si>
  <si>
    <t>30</t>
  </si>
  <si>
    <t>569903311</t>
  </si>
  <si>
    <t>Zřízení zemních krajnic se zhutněním</t>
  </si>
  <si>
    <t>-197689441</t>
  </si>
  <si>
    <t>31</t>
  </si>
  <si>
    <t>1714554548</t>
  </si>
  <si>
    <t>32</t>
  </si>
  <si>
    <t>569931132</t>
  </si>
  <si>
    <t>Zpevnění krajnic asfaltovým recyklátem tl 100 mm</t>
  </si>
  <si>
    <t>1898066398</t>
  </si>
  <si>
    <t>33</t>
  </si>
  <si>
    <t>572141112</t>
  </si>
  <si>
    <t>Vyrovnání povrchu dosavadních krytů asfaltovým betonem ACO (AB) tl přes 40 do 60 mm</t>
  </si>
  <si>
    <t>651384832</t>
  </si>
  <si>
    <t>34</t>
  </si>
  <si>
    <t>573111115</t>
  </si>
  <si>
    <t>Postřik živičný infiltrační s posypem z asfaltu množství 2,5 kg/m2</t>
  </si>
  <si>
    <t>248181756</t>
  </si>
  <si>
    <t>35</t>
  </si>
  <si>
    <t>573231108</t>
  </si>
  <si>
    <t>Postřik živičný spojovací ze silniční emulze v množství 0,50 kg/m2</t>
  </si>
  <si>
    <t>535136162</t>
  </si>
  <si>
    <t>36</t>
  </si>
  <si>
    <t>577134111</t>
  </si>
  <si>
    <t>Asfaltový beton vrstva obrusná ACO 11 (ABS) tř. I tl 40 mm š do 3 m z nemodifikovaného asfaltu</t>
  </si>
  <si>
    <t>594428626</t>
  </si>
  <si>
    <t>37</t>
  </si>
  <si>
    <t>581124115</t>
  </si>
  <si>
    <t>Kryt z betonu komunikace pro pěší tl. 150 mm</t>
  </si>
  <si>
    <t>1226729186</t>
  </si>
  <si>
    <t>38</t>
  </si>
  <si>
    <t>591411111</t>
  </si>
  <si>
    <t>Kladení dlažby z mozaiky jednobarevné komunikací pro pěší lože z kameniva</t>
  </si>
  <si>
    <t>1616450512</t>
  </si>
  <si>
    <t>39</t>
  </si>
  <si>
    <t>596211120</t>
  </si>
  <si>
    <t>Kladení zámkové dlažby komunikací pro pěší ručně tl 60 mm skupiny B pl do 50 m2</t>
  </si>
  <si>
    <t>-1343985288</t>
  </si>
  <si>
    <t>Trubní vedení</t>
  </si>
  <si>
    <t>40</t>
  </si>
  <si>
    <t>890311811</t>
  </si>
  <si>
    <t>Bourání šachet ze ŽB ručně obestavěného prostoru do 1,5 m3</t>
  </si>
  <si>
    <t>196363137</t>
  </si>
  <si>
    <t>41</t>
  </si>
  <si>
    <t>895941302</t>
  </si>
  <si>
    <t>Osazení vpusti uliční DN 450 z betonových dílců dno s kalištěm</t>
  </si>
  <si>
    <t>-412327139</t>
  </si>
  <si>
    <t>42</t>
  </si>
  <si>
    <t>59224495</t>
  </si>
  <si>
    <t>vpusť uliční DN 450 kaliště nízké 450/240x50mm</t>
  </si>
  <si>
    <t>1230873896</t>
  </si>
  <si>
    <t>43</t>
  </si>
  <si>
    <t>895941323</t>
  </si>
  <si>
    <t>Osazení vpusti uliční DN 450 z betonových dílců skruž středová 570 mm</t>
  </si>
  <si>
    <t>918316544</t>
  </si>
  <si>
    <t>44</t>
  </si>
  <si>
    <t>59224488</t>
  </si>
  <si>
    <t>vpusť uliční DN 450 skruž střední betonová 450/570x50mm</t>
  </si>
  <si>
    <t>-870071110</t>
  </si>
  <si>
    <t>45</t>
  </si>
  <si>
    <t>895941331</t>
  </si>
  <si>
    <t>Osazení vpusti uliční DN 450 z betonových dílců skruž průběžná s výtokem</t>
  </si>
  <si>
    <t>-73928033</t>
  </si>
  <si>
    <t>46</t>
  </si>
  <si>
    <t>59224489</t>
  </si>
  <si>
    <t xml:space="preserve">vpusť uliční DN 450 skruž průběžná s odtokem 150mm  450/450x50mm</t>
  </si>
  <si>
    <t>398200598</t>
  </si>
  <si>
    <t>47</t>
  </si>
  <si>
    <t>899201211</t>
  </si>
  <si>
    <t>Demontáž mříží litinových včetně rámů hmotnosti do 50 kg</t>
  </si>
  <si>
    <t>-1036626688</t>
  </si>
  <si>
    <t>48</t>
  </si>
  <si>
    <t>899203112</t>
  </si>
  <si>
    <t>Osazení mříží litinových včetně rámů a košů na bahno pro třídu zatížení B125, C250</t>
  </si>
  <si>
    <t>-1388522898</t>
  </si>
  <si>
    <t>49</t>
  </si>
  <si>
    <t>59224480</t>
  </si>
  <si>
    <t>mříž vtoková s rámem pro uliční vpusť 500x500, zatížení 25 tun</t>
  </si>
  <si>
    <t>-1682589243</t>
  </si>
  <si>
    <t>50</t>
  </si>
  <si>
    <t>899431111</t>
  </si>
  <si>
    <t>Výšková úprava uličního vstupu nebo vpusti do 200 mm zvýšením krycího hrnce, šoupěte nebo hydrantu</t>
  </si>
  <si>
    <t>315402424</t>
  </si>
  <si>
    <t>Ostatní konstrukce a práce, bourání</t>
  </si>
  <si>
    <t>51</t>
  </si>
  <si>
    <t>914111111</t>
  </si>
  <si>
    <t>Montáž svislé dopravní značky do velikosti 1 m2 objímkami na sloupek nebo konzolu</t>
  </si>
  <si>
    <t>-841729180</t>
  </si>
  <si>
    <t>52</t>
  </si>
  <si>
    <t>RMAT0001</t>
  </si>
  <si>
    <t>Informativní značky směrové IZ4a, IZ 4b</t>
  </si>
  <si>
    <t>-1745083811</t>
  </si>
  <si>
    <t>53</t>
  </si>
  <si>
    <t>40445611</t>
  </si>
  <si>
    <t>značky upravující přednost P2 500mm</t>
  </si>
  <si>
    <t>1875185652</t>
  </si>
  <si>
    <t>54</t>
  </si>
  <si>
    <t>40445647</t>
  </si>
  <si>
    <t>dodatkové tabulky E2b 500x500mm</t>
  </si>
  <si>
    <t>1216151442</t>
  </si>
  <si>
    <t>55</t>
  </si>
  <si>
    <t>914511112</t>
  </si>
  <si>
    <t>Montáž sloupku dopravních značek délky do 3,5 m s betonovým základem a patkou</t>
  </si>
  <si>
    <t>-1504802239</t>
  </si>
  <si>
    <t>56</t>
  </si>
  <si>
    <t>40445225</t>
  </si>
  <si>
    <t>sloupek pro dopravní značku Zn D 60mm v 3,5m</t>
  </si>
  <si>
    <t>1759072899</t>
  </si>
  <si>
    <t>57</t>
  </si>
  <si>
    <t>40445240</t>
  </si>
  <si>
    <t>patka pro sloupek Al D 60mm</t>
  </si>
  <si>
    <t>1374850055</t>
  </si>
  <si>
    <t>58</t>
  </si>
  <si>
    <t>915211121</t>
  </si>
  <si>
    <t>Vodorovné dopravní značení dělící čáry přerušované š 125 mm bílý plast</t>
  </si>
  <si>
    <t>1476244985</t>
  </si>
  <si>
    <t>59</t>
  </si>
  <si>
    <t>915611111</t>
  </si>
  <si>
    <t>Předznačení vodorovného liniového značení</t>
  </si>
  <si>
    <t>-1677906933</t>
  </si>
  <si>
    <t>60</t>
  </si>
  <si>
    <t>916131213</t>
  </si>
  <si>
    <t>Osazení silničního obrubníku betonového stojatého s boční opěrou do lože z betonu prostého</t>
  </si>
  <si>
    <t>-1366381852</t>
  </si>
  <si>
    <t>61</t>
  </si>
  <si>
    <t>59217031</t>
  </si>
  <si>
    <t>obrubník betonový silniční 1000x150x250mm</t>
  </si>
  <si>
    <t>-68418409</t>
  </si>
  <si>
    <t>62</t>
  </si>
  <si>
    <t>59217029</t>
  </si>
  <si>
    <t>obrubník betonový silniční nájezdový 1000x150x150mm</t>
  </si>
  <si>
    <t>-88509174</t>
  </si>
  <si>
    <t>63</t>
  </si>
  <si>
    <t>59217030</t>
  </si>
  <si>
    <t>obrubník betonový silniční přechodový 1000x150x150-250mm</t>
  </si>
  <si>
    <t>-630661385</t>
  </si>
  <si>
    <t>64</t>
  </si>
  <si>
    <t>916231213</t>
  </si>
  <si>
    <t>Osazení chodníkového obrubníku betonového stojatého s boční opěrou do lože z betonu prostého</t>
  </si>
  <si>
    <t>139024854</t>
  </si>
  <si>
    <t>65</t>
  </si>
  <si>
    <t>59217002</t>
  </si>
  <si>
    <t>obrubník betonový zahradní šedý 1000x50x200mm</t>
  </si>
  <si>
    <t>901647319</t>
  </si>
  <si>
    <t>66</t>
  </si>
  <si>
    <t>916991121</t>
  </si>
  <si>
    <t>Lože pod obrubníky, krajníky nebo obruby z dlažebních kostek z betonu prostého</t>
  </si>
  <si>
    <t>-1526535894</t>
  </si>
  <si>
    <t>67</t>
  </si>
  <si>
    <t>919112222</t>
  </si>
  <si>
    <t>Řezání spár pro vytvoření komůrky š 15 mm hl 25 mm pro těsnící zálivku v živičném krytu</t>
  </si>
  <si>
    <t>-1218988851</t>
  </si>
  <si>
    <t>68</t>
  </si>
  <si>
    <t>919122121</t>
  </si>
  <si>
    <t>Těsnění spár zálivkou za tepla pro komůrky š 15 mm hl 25 mm s těsnicím profilem</t>
  </si>
  <si>
    <t>1323894447</t>
  </si>
  <si>
    <t>69</t>
  </si>
  <si>
    <t>919721221</t>
  </si>
  <si>
    <t>Geomříž pro vyztužení asfaltového povrchu ze skelných vláken</t>
  </si>
  <si>
    <t>-1267453087</t>
  </si>
  <si>
    <t>70</t>
  </si>
  <si>
    <t>919735111</t>
  </si>
  <si>
    <t>Řezání stávajícího živičného krytu hl do 50 mm</t>
  </si>
  <si>
    <t>-1326489948</t>
  </si>
  <si>
    <t>71</t>
  </si>
  <si>
    <t>919735123</t>
  </si>
  <si>
    <t>Řezání stávajícího betonového krytu hl přes 100 do 150 mm</t>
  </si>
  <si>
    <t>1978585733</t>
  </si>
  <si>
    <t>72</t>
  </si>
  <si>
    <t>938902112</t>
  </si>
  <si>
    <t>Čištění příkopů komunikací příkopovým rypadlem objem nánosu přes 0,15 do 0,3 m3/m</t>
  </si>
  <si>
    <t>-2060646095</t>
  </si>
  <si>
    <t>73</t>
  </si>
  <si>
    <t>938902421</t>
  </si>
  <si>
    <t>Čištění propustků strojně tlakovou vodou D do 500 mm při tl nánosu přes 25 do 50% DN</t>
  </si>
  <si>
    <t>924596770</t>
  </si>
  <si>
    <t>93</t>
  </si>
  <si>
    <t>938908411</t>
  </si>
  <si>
    <t>Čištění vozovek splachováním vodou</t>
  </si>
  <si>
    <t>1543417469</t>
  </si>
  <si>
    <t>74</t>
  </si>
  <si>
    <t>938909611</t>
  </si>
  <si>
    <t>Odstranění nánosu na krajnicích tl do 100 mm</t>
  </si>
  <si>
    <t>-1293324061</t>
  </si>
  <si>
    <t>75</t>
  </si>
  <si>
    <t>966006132</t>
  </si>
  <si>
    <t>Odstranění značek dopravních nebo orientačních se sloupky s betonovými patkami</t>
  </si>
  <si>
    <t>-294504080</t>
  </si>
  <si>
    <t>76</t>
  </si>
  <si>
    <t>966006211</t>
  </si>
  <si>
    <t>Odstranění svislých dopravních značek ze sloupů, sloupků nebo konzol</t>
  </si>
  <si>
    <t>-270733601</t>
  </si>
  <si>
    <t>77</t>
  </si>
  <si>
    <t>979054441</t>
  </si>
  <si>
    <t>Očištění vybouraných z desek nebo dlaždic s původním spárováním z kameniva těženého</t>
  </si>
  <si>
    <t>1369313858</t>
  </si>
  <si>
    <t>78</t>
  </si>
  <si>
    <t>979054451</t>
  </si>
  <si>
    <t>Očištění vybouraných zámkových dlaždic s původním spárováním z kameniva těženého</t>
  </si>
  <si>
    <t>-1034449974</t>
  </si>
  <si>
    <t>997</t>
  </si>
  <si>
    <t>Přesun sutě</t>
  </si>
  <si>
    <t>79</t>
  </si>
  <si>
    <t>997221551</t>
  </si>
  <si>
    <t>Vodorovná doprava suti ze sypkých materiálů do 1 km</t>
  </si>
  <si>
    <t>-573395442</t>
  </si>
  <si>
    <t>80</t>
  </si>
  <si>
    <t>997221559</t>
  </si>
  <si>
    <t>Příplatek ZKD 1 km u vodorovné dopravy suti ze sypkých materiálů</t>
  </si>
  <si>
    <t>-509692439</t>
  </si>
  <si>
    <t>81</t>
  </si>
  <si>
    <t>997221561</t>
  </si>
  <si>
    <t>Vodorovná doprava suti z kusových materiálů do 1 km</t>
  </si>
  <si>
    <t>-1506271366</t>
  </si>
  <si>
    <t>82</t>
  </si>
  <si>
    <t>997221569</t>
  </si>
  <si>
    <t>Příplatek ZKD 1 km u vodorovné dopravy suti z kusových materiálů</t>
  </si>
  <si>
    <t>-936689682</t>
  </si>
  <si>
    <t>83</t>
  </si>
  <si>
    <t>997221615</t>
  </si>
  <si>
    <t>Poplatek za uložení na skládce (skládkovné) stavebního odpadu betonového kód odpadu 17 01 01</t>
  </si>
  <si>
    <t>-930752786</t>
  </si>
  <si>
    <t>84</t>
  </si>
  <si>
    <t>997221655</t>
  </si>
  <si>
    <t>1595634299</t>
  </si>
  <si>
    <t>85</t>
  </si>
  <si>
    <t>997221645</t>
  </si>
  <si>
    <t>Poplatek za uložení na skládce (skládkovné) odpadu asfaltového bez dehtu kód odpadu 17 03 02</t>
  </si>
  <si>
    <t>-1691343120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</si>
  <si>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</si>
  <si>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</si>
  <si>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</si>
  <si>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</si>
  <si>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</si>
  <si>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303833839</t>
  </si>
  <si>
    <t>VRN</t>
  </si>
  <si>
    <t>Vedlejší rozpočtové náklady</t>
  </si>
  <si>
    <t>VRN1</t>
  </si>
  <si>
    <t>Průzkumné, geodetické a projektové práce</t>
  </si>
  <si>
    <t>94</t>
  </si>
  <si>
    <t>011503000</t>
  </si>
  <si>
    <t>Stavební průzkum bez rozlišení</t>
  </si>
  <si>
    <t>kpl</t>
  </si>
  <si>
    <t>1024</t>
  </si>
  <si>
    <t>114910790</t>
  </si>
  <si>
    <t>87</t>
  </si>
  <si>
    <t>011514000</t>
  </si>
  <si>
    <t>Stavebně-statický průzkum</t>
  </si>
  <si>
    <t>1214472416</t>
  </si>
  <si>
    <t>88</t>
  </si>
  <si>
    <t>012203000</t>
  </si>
  <si>
    <t>Geodetické práce při provádění stavby</t>
  </si>
  <si>
    <t>-2133012988</t>
  </si>
  <si>
    <t>89</t>
  </si>
  <si>
    <t>012303000</t>
  </si>
  <si>
    <t>Geodetické práce po výstavbě</t>
  </si>
  <si>
    <t>-1198137230</t>
  </si>
  <si>
    <t>90</t>
  </si>
  <si>
    <t>013254000</t>
  </si>
  <si>
    <t>Dokumentace skutečného provedení stavby</t>
  </si>
  <si>
    <t>-1216183846</t>
  </si>
  <si>
    <t>VRN3</t>
  </si>
  <si>
    <t>Zařízení staveniště</t>
  </si>
  <si>
    <t>91</t>
  </si>
  <si>
    <t>030001000</t>
  </si>
  <si>
    <t>-1573973623</t>
  </si>
  <si>
    <t>VRN7</t>
  </si>
  <si>
    <t>Provozní vlivy</t>
  </si>
  <si>
    <t>92</t>
  </si>
  <si>
    <t>072002000</t>
  </si>
  <si>
    <t>Silniční provoz</t>
  </si>
  <si>
    <t>-1903726134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</si>
</sst>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014-2022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Třibřichy  - Oprava silnice III/32232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3. 7. 2022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Správa a údržba silnic Pardubického kraje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Jiří Stránský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101 - Oprava Silnice 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101 - Oprava Silnice I...'!P129</f>
        <v>0</v>
      </c>
      <c r="AV95" s="125">
        <f>'SO 101 - Oprava Silnice I...'!J33</f>
        <v>0</v>
      </c>
      <c r="AW95" s="125">
        <f>'SO 101 - Oprava Silnice I...'!J34</f>
        <v>0</v>
      </c>
      <c r="AX95" s="125">
        <f>'SO 101 - Oprava Silnice I...'!J35</f>
        <v>0</v>
      </c>
      <c r="AY95" s="125">
        <f>'SO 101 - Oprava Silnice I...'!J36</f>
        <v>0</v>
      </c>
      <c r="AZ95" s="125">
        <f>'SO 101 - Oprava Silnice I...'!F33</f>
        <v>0</v>
      </c>
      <c r="BA95" s="125">
        <f>'SO 101 - Oprava Silnice I...'!F34</f>
        <v>0</v>
      </c>
      <c r="BB95" s="125">
        <f>'SO 101 - Oprava Silnice I...'!F35</f>
        <v>0</v>
      </c>
      <c r="BC95" s="125">
        <f>'SO 101 - Oprava Silnice I...'!F36</f>
        <v>0</v>
      </c>
      <c r="BD95" s="127">
        <f>'SO 101 - Oprava Silnice I...'!F37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BG6xFx2T+AkQ5rKKTYmRRVHNzYZek8NHrP78tZtuutdODm9KIJHm9U5zMOU9JzME686mhS/QMgbLsoXwXMggxA==" hashValue="jMPQGij3QFjiQtnsysF1v0bdPgJbQVqZKXKkjAsS4esejitxubmNQIxeP+njrrzOXtGEsAtFAcS2by1kEqKdn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Oprava Silnice 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 xml:space="preserve">Třibřichy  - Oprava silnice III/32232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3. 7. 2022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21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21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34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21</v>
      </c>
      <c r="F24" s="35"/>
      <c r="G24" s="35"/>
      <c r="H24" s="35"/>
      <c r="I24" s="133" t="s">
        <v>28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ROUND((SUM(BE129:BE240)),  2)</f>
        <v>0</v>
      </c>
      <c r="G33" s="35"/>
      <c r="H33" s="35"/>
      <c r="I33" s="148">
        <v>0.20999999999999999</v>
      </c>
      <c r="J33" s="147">
        <f>ROUND(((SUM(BE129:BE240))*I33),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ROUND((SUM(BF129:BF240)),  2)</f>
        <v>0</v>
      </c>
      <c r="G34" s="35"/>
      <c r="H34" s="35"/>
      <c r="I34" s="148">
        <v>0.14999999999999999</v>
      </c>
      <c r="J34" s="147">
        <f>ROUND(((SUM(BF129:BF240))*I34),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ROUND((SUM(BG129:BG240)),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ROUND((SUM(BH129:BH240)),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ROUND((SUM(BI129:BI240)),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 xml:space="preserve">Třibřichy  - Oprava silnice III/32232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101 - Oprava Silnice III/32232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3. 7. 2022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31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J130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J131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J156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J158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J161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J178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J190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J220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103</v>
      </c>
      <c r="E105" s="181"/>
      <c r="F105" s="181"/>
      <c r="G105" s="181"/>
      <c r="H105" s="181"/>
      <c r="I105" s="181"/>
      <c r="J105" s="182">
        <f>J228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104</v>
      </c>
      <c r="E106" s="175"/>
      <c r="F106" s="175"/>
      <c r="G106" s="175"/>
      <c r="H106" s="175"/>
      <c r="I106" s="175"/>
      <c r="J106" s="176">
        <f>J230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105</v>
      </c>
      <c r="E107" s="181"/>
      <c r="F107" s="181"/>
      <c r="G107" s="181"/>
      <c r="H107" s="181"/>
      <c r="I107" s="181"/>
      <c r="J107" s="182">
        <f>J231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106</v>
      </c>
      <c r="E108" s="181"/>
      <c r="F108" s="181"/>
      <c r="G108" s="181"/>
      <c r="H108" s="181"/>
      <c r="I108" s="181"/>
      <c r="J108" s="182">
        <f>J237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107</v>
      </c>
      <c r="E109" s="181"/>
      <c r="F109" s="181"/>
      <c r="G109" s="181"/>
      <c r="H109" s="181"/>
      <c r="I109" s="181"/>
      <c r="J109" s="182">
        <f>J239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108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67" t="str">
        <f>E7</f>
        <v xml:space="preserve">Třibřichy  - Oprava silnice III/32232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88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3" t="str">
        <f>E9</f>
        <v>SO 101 - Oprava Silnice III/32232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 </v>
      </c>
      <c r="G123" s="37"/>
      <c r="H123" s="37"/>
      <c r="I123" s="29" t="s">
        <v>22</v>
      </c>
      <c r="J123" s="76" t="str">
        <f>IF(J12="","",J12)</f>
        <v>3. 7. 2022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 xml:space="preserve"> </v>
      </c>
      <c r="G125" s="37"/>
      <c r="H125" s="37"/>
      <c r="I125" s="29" t="s">
        <v>31</v>
      </c>
      <c r="J125" s="33" t="str">
        <f>E21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29</v>
      </c>
      <c r="D126" s="37"/>
      <c r="E126" s="37"/>
      <c r="F126" s="24" t="str">
        <f>IF(E18="","",E18)</f>
        <v>Vyplň údaj</v>
      </c>
      <c r="G126" s="37"/>
      <c r="H126" s="37"/>
      <c r="I126" s="29" t="s">
        <v>34</v>
      </c>
      <c r="J126" s="33" t="str">
        <f>E24</f>
        <v xml:space="preserve"> 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4"/>
      <c r="B128" s="185"/>
      <c r="C128" s="186" t="s">
        <v>109</v>
      </c>
      <c r="D128" s="187" t="s">
        <v>61</v>
      </c>
      <c r="E128" s="187" t="s">
        <v>57</v>
      </c>
      <c r="F128" s="187" t="s">
        <v>58</v>
      </c>
      <c r="G128" s="187" t="s">
        <v>110</v>
      </c>
      <c r="H128" s="187" t="s">
        <v>111</v>
      </c>
      <c r="I128" s="187" t="s">
        <v>112</v>
      </c>
      <c r="J128" s="188" t="s">
        <v>92</v>
      </c>
      <c r="K128" s="189" t="s">
        <v>113</v>
      </c>
      <c r="L128" s="190"/>
      <c r="M128" s="97" t="s">
        <v>1</v>
      </c>
      <c r="N128" s="98" t="s">
        <v>40</v>
      </c>
      <c r="O128" s="98" t="s">
        <v>114</v>
      </c>
      <c r="P128" s="98" t="s">
        <v>115</v>
      </c>
      <c r="Q128" s="98" t="s">
        <v>116</v>
      </c>
      <c r="R128" s="98" t="s">
        <v>117</v>
      </c>
      <c r="S128" s="98" t="s">
        <v>118</v>
      </c>
      <c r="T128" s="99" t="s">
        <v>119</v>
      </c>
      <c r="U128" s="184"/>
      <c r="V128" s="184"/>
      <c r="W128" s="184"/>
      <c r="X128" s="184"/>
      <c r="Y128" s="184"/>
      <c r="Z128" s="184"/>
      <c r="AA128" s="184"/>
      <c r="AB128" s="184"/>
      <c r="AC128" s="184"/>
      <c r="AD128" s="184"/>
      <c r="AE128" s="184"/>
    </row>
    <row r="129" s="2" customFormat="1" ht="22.8" customHeight="1">
      <c r="A129" s="35"/>
      <c r="B129" s="36"/>
      <c r="C129" s="104" t="s">
        <v>120</v>
      </c>
      <c r="D129" s="37"/>
      <c r="E129" s="37"/>
      <c r="F129" s="37"/>
      <c r="G129" s="37"/>
      <c r="H129" s="37"/>
      <c r="I129" s="37"/>
      <c r="J129" s="191">
        <f>BK129</f>
        <v>0</v>
      </c>
      <c r="K129" s="37"/>
      <c r="L129" s="41"/>
      <c r="M129" s="100"/>
      <c r="N129" s="192"/>
      <c r="O129" s="101"/>
      <c r="P129" s="193">
        <f>P130+P230</f>
        <v>0</v>
      </c>
      <c r="Q129" s="101"/>
      <c r="R129" s="193">
        <f>R130+R230</f>
        <v>645.34349980000002</v>
      </c>
      <c r="S129" s="101"/>
      <c r="T129" s="194">
        <f>T130+T230</f>
        <v>667.16507999999999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75</v>
      </c>
      <c r="AU129" s="14" t="s">
        <v>94</v>
      </c>
      <c r="BK129" s="195">
        <f>BK130+BK230</f>
        <v>0</v>
      </c>
    </row>
    <row r="130" s="12" customFormat="1" ht="25.92" customHeight="1">
      <c r="A130" s="12"/>
      <c r="B130" s="196"/>
      <c r="C130" s="197"/>
      <c r="D130" s="198" t="s">
        <v>75</v>
      </c>
      <c r="E130" s="199" t="s">
        <v>121</v>
      </c>
      <c r="F130" s="199" t="s">
        <v>122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P131+P156+P158+P161+P178+P190+P220+P228</f>
        <v>0</v>
      </c>
      <c r="Q130" s="204"/>
      <c r="R130" s="205">
        <f>R131+R156+R158+R161+R178+R190+R220+R228</f>
        <v>645.34349980000002</v>
      </c>
      <c r="S130" s="204"/>
      <c r="T130" s="206">
        <f>T131+T156+T158+T161+T178+T190+T220+T228</f>
        <v>667.16507999999999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84</v>
      </c>
      <c r="AT130" s="208" t="s">
        <v>75</v>
      </c>
      <c r="AU130" s="208" t="s">
        <v>76</v>
      </c>
      <c r="AY130" s="207" t="s">
        <v>123</v>
      </c>
      <c r="BK130" s="209">
        <f>BK131+BK156+BK158+BK161+BK178+BK190+BK220+BK228</f>
        <v>0</v>
      </c>
    </row>
    <row r="131" s="12" customFormat="1" ht="22.8" customHeight="1">
      <c r="A131" s="12"/>
      <c r="B131" s="196"/>
      <c r="C131" s="197"/>
      <c r="D131" s="198" t="s">
        <v>75</v>
      </c>
      <c r="E131" s="210" t="s">
        <v>84</v>
      </c>
      <c r="F131" s="210" t="s">
        <v>124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SUM(P132:P155)</f>
        <v>0</v>
      </c>
      <c r="Q131" s="204"/>
      <c r="R131" s="205">
        <f>SUM(R132:R155)</f>
        <v>41.617978000000001</v>
      </c>
      <c r="S131" s="204"/>
      <c r="T131" s="206">
        <f>SUM(T132:T155)</f>
        <v>466.52100000000007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84</v>
      </c>
      <c r="AT131" s="208" t="s">
        <v>75</v>
      </c>
      <c r="AU131" s="208" t="s">
        <v>84</v>
      </c>
      <c r="AY131" s="207" t="s">
        <v>123</v>
      </c>
      <c r="BK131" s="209">
        <f>SUM(BK132:BK155)</f>
        <v>0</v>
      </c>
    </row>
    <row r="132" s="2" customFormat="1" ht="24.15" customHeight="1">
      <c r="A132" s="35"/>
      <c r="B132" s="36"/>
      <c r="C132" s="212" t="s">
        <v>84</v>
      </c>
      <c r="D132" s="212" t="s">
        <v>125</v>
      </c>
      <c r="E132" s="213" t="s">
        <v>126</v>
      </c>
      <c r="F132" s="214" t="s">
        <v>127</v>
      </c>
      <c r="G132" s="215" t="s">
        <v>128</v>
      </c>
      <c r="H132" s="216">
        <v>29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41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129</v>
      </c>
      <c r="AT132" s="224" t="s">
        <v>125</v>
      </c>
      <c r="AU132" s="224" t="s">
        <v>86</v>
      </c>
      <c r="AY132" s="14" t="s">
        <v>123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84</v>
      </c>
      <c r="BK132" s="225">
        <f>ROUND(I132*H132,2)</f>
        <v>0</v>
      </c>
      <c r="BL132" s="14" t="s">
        <v>129</v>
      </c>
      <c r="BM132" s="224" t="s">
        <v>130</v>
      </c>
    </row>
    <row r="133" s="2" customFormat="1" ht="24.15" customHeight="1">
      <c r="A133" s="35"/>
      <c r="B133" s="36"/>
      <c r="C133" s="212" t="s">
        <v>86</v>
      </c>
      <c r="D133" s="212" t="s">
        <v>125</v>
      </c>
      <c r="E133" s="213" t="s">
        <v>131</v>
      </c>
      <c r="F133" s="214" t="s">
        <v>132</v>
      </c>
      <c r="G133" s="215" t="s">
        <v>128</v>
      </c>
      <c r="H133" s="216">
        <v>38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41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129</v>
      </c>
      <c r="AT133" s="224" t="s">
        <v>125</v>
      </c>
      <c r="AU133" s="224" t="s">
        <v>86</v>
      </c>
      <c r="AY133" s="14" t="s">
        <v>123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84</v>
      </c>
      <c r="BK133" s="225">
        <f>ROUND(I133*H133,2)</f>
        <v>0</v>
      </c>
      <c r="BL133" s="14" t="s">
        <v>129</v>
      </c>
      <c r="BM133" s="224" t="s">
        <v>133</v>
      </c>
    </row>
    <row r="134" s="2" customFormat="1" ht="24.15" customHeight="1">
      <c r="A134" s="35"/>
      <c r="B134" s="36"/>
      <c r="C134" s="212" t="s">
        <v>134</v>
      </c>
      <c r="D134" s="212" t="s">
        <v>125</v>
      </c>
      <c r="E134" s="213" t="s">
        <v>135</v>
      </c>
      <c r="F134" s="214" t="s">
        <v>136</v>
      </c>
      <c r="G134" s="215" t="s">
        <v>128</v>
      </c>
      <c r="H134" s="216">
        <v>34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41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0.28999999999999998</v>
      </c>
      <c r="T134" s="223">
        <f>S134*H134</f>
        <v>9.8599999999999994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129</v>
      </c>
      <c r="AT134" s="224" t="s">
        <v>125</v>
      </c>
      <c r="AU134" s="224" t="s">
        <v>86</v>
      </c>
      <c r="AY134" s="14" t="s">
        <v>123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84</v>
      </c>
      <c r="BK134" s="225">
        <f>ROUND(I134*H134,2)</f>
        <v>0</v>
      </c>
      <c r="BL134" s="14" t="s">
        <v>129</v>
      </c>
      <c r="BM134" s="224" t="s">
        <v>137</v>
      </c>
    </row>
    <row r="135" s="2" customFormat="1" ht="24.15" customHeight="1">
      <c r="A135" s="35"/>
      <c r="B135" s="36"/>
      <c r="C135" s="212" t="s">
        <v>129</v>
      </c>
      <c r="D135" s="212" t="s">
        <v>125</v>
      </c>
      <c r="E135" s="213" t="s">
        <v>138</v>
      </c>
      <c r="F135" s="214" t="s">
        <v>139</v>
      </c>
      <c r="G135" s="215" t="s">
        <v>128</v>
      </c>
      <c r="H135" s="216">
        <v>205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41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0.44</v>
      </c>
      <c r="T135" s="223">
        <f>S135*H135</f>
        <v>90.200000000000003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129</v>
      </c>
      <c r="AT135" s="224" t="s">
        <v>125</v>
      </c>
      <c r="AU135" s="224" t="s">
        <v>86</v>
      </c>
      <c r="AY135" s="14" t="s">
        <v>123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84</v>
      </c>
      <c r="BK135" s="225">
        <f>ROUND(I135*H135,2)</f>
        <v>0</v>
      </c>
      <c r="BL135" s="14" t="s">
        <v>129</v>
      </c>
      <c r="BM135" s="224" t="s">
        <v>140</v>
      </c>
    </row>
    <row r="136" s="2" customFormat="1" ht="24.15" customHeight="1">
      <c r="A136" s="35"/>
      <c r="B136" s="36"/>
      <c r="C136" s="212" t="s">
        <v>141</v>
      </c>
      <c r="D136" s="212" t="s">
        <v>125</v>
      </c>
      <c r="E136" s="213" t="s">
        <v>142</v>
      </c>
      <c r="F136" s="214" t="s">
        <v>143</v>
      </c>
      <c r="G136" s="215" t="s">
        <v>128</v>
      </c>
      <c r="H136" s="216">
        <v>14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41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0.32500000000000001</v>
      </c>
      <c r="T136" s="223">
        <f>S136*H136</f>
        <v>4.5499999999999998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129</v>
      </c>
      <c r="AT136" s="224" t="s">
        <v>125</v>
      </c>
      <c r="AU136" s="224" t="s">
        <v>86</v>
      </c>
      <c r="AY136" s="14" t="s">
        <v>123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84</v>
      </c>
      <c r="BK136" s="225">
        <f>ROUND(I136*H136,2)</f>
        <v>0</v>
      </c>
      <c r="BL136" s="14" t="s">
        <v>129</v>
      </c>
      <c r="BM136" s="224" t="s">
        <v>144</v>
      </c>
    </row>
    <row r="137" s="2" customFormat="1" ht="24.15" customHeight="1">
      <c r="A137" s="35"/>
      <c r="B137" s="36"/>
      <c r="C137" s="212" t="s">
        <v>145</v>
      </c>
      <c r="D137" s="212" t="s">
        <v>125</v>
      </c>
      <c r="E137" s="213" t="s">
        <v>146</v>
      </c>
      <c r="F137" s="214" t="s">
        <v>147</v>
      </c>
      <c r="G137" s="215" t="s">
        <v>128</v>
      </c>
      <c r="H137" s="216">
        <v>4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41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0.22</v>
      </c>
      <c r="T137" s="223">
        <f>S137*H137</f>
        <v>0.88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129</v>
      </c>
      <c r="AT137" s="224" t="s">
        <v>125</v>
      </c>
      <c r="AU137" s="224" t="s">
        <v>86</v>
      </c>
      <c r="AY137" s="14" t="s">
        <v>123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84</v>
      </c>
      <c r="BK137" s="225">
        <f>ROUND(I137*H137,2)</f>
        <v>0</v>
      </c>
      <c r="BL137" s="14" t="s">
        <v>129</v>
      </c>
      <c r="BM137" s="224" t="s">
        <v>148</v>
      </c>
    </row>
    <row r="138" s="2" customFormat="1" ht="33" customHeight="1">
      <c r="A138" s="35"/>
      <c r="B138" s="36"/>
      <c r="C138" s="212" t="s">
        <v>149</v>
      </c>
      <c r="D138" s="212" t="s">
        <v>125</v>
      </c>
      <c r="E138" s="213" t="s">
        <v>150</v>
      </c>
      <c r="F138" s="214" t="s">
        <v>151</v>
      </c>
      <c r="G138" s="215" t="s">
        <v>128</v>
      </c>
      <c r="H138" s="216">
        <v>1959.4000000000001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41</v>
      </c>
      <c r="O138" s="88"/>
      <c r="P138" s="222">
        <f>O138*H138</f>
        <v>0</v>
      </c>
      <c r="Q138" s="222">
        <v>6.9999999999999994E-05</v>
      </c>
      <c r="R138" s="222">
        <f>Q138*H138</f>
        <v>0.137158</v>
      </c>
      <c r="S138" s="222">
        <v>0.11500000000000001</v>
      </c>
      <c r="T138" s="223">
        <f>S138*H138</f>
        <v>225.33100000000002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129</v>
      </c>
      <c r="AT138" s="224" t="s">
        <v>125</v>
      </c>
      <c r="AU138" s="224" t="s">
        <v>86</v>
      </c>
      <c r="AY138" s="14" t="s">
        <v>123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84</v>
      </c>
      <c r="BK138" s="225">
        <f>ROUND(I138*H138,2)</f>
        <v>0</v>
      </c>
      <c r="BL138" s="14" t="s">
        <v>129</v>
      </c>
      <c r="BM138" s="224" t="s">
        <v>152</v>
      </c>
    </row>
    <row r="139" s="2" customFormat="1" ht="33" customHeight="1">
      <c r="A139" s="35"/>
      <c r="B139" s="36"/>
      <c r="C139" s="212" t="s">
        <v>153</v>
      </c>
      <c r="D139" s="212" t="s">
        <v>125</v>
      </c>
      <c r="E139" s="213" t="s">
        <v>154</v>
      </c>
      <c r="F139" s="214" t="s">
        <v>155</v>
      </c>
      <c r="G139" s="215" t="s">
        <v>128</v>
      </c>
      <c r="H139" s="216">
        <v>590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41</v>
      </c>
      <c r="O139" s="88"/>
      <c r="P139" s="222">
        <f>O139*H139</f>
        <v>0</v>
      </c>
      <c r="Q139" s="222">
        <v>0.00012999999999999999</v>
      </c>
      <c r="R139" s="222">
        <f>Q139*H139</f>
        <v>0.07669999999999999</v>
      </c>
      <c r="S139" s="222">
        <v>0.23000000000000001</v>
      </c>
      <c r="T139" s="223">
        <f>S139*H139</f>
        <v>135.70000000000002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129</v>
      </c>
      <c r="AT139" s="224" t="s">
        <v>125</v>
      </c>
      <c r="AU139" s="224" t="s">
        <v>86</v>
      </c>
      <c r="AY139" s="14" t="s">
        <v>123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84</v>
      </c>
      <c r="BK139" s="225">
        <f>ROUND(I139*H139,2)</f>
        <v>0</v>
      </c>
      <c r="BL139" s="14" t="s">
        <v>129</v>
      </c>
      <c r="BM139" s="224" t="s">
        <v>156</v>
      </c>
    </row>
    <row r="140" s="2" customFormat="1" ht="33" customHeight="1">
      <c r="A140" s="35"/>
      <c r="B140" s="36"/>
      <c r="C140" s="212" t="s">
        <v>157</v>
      </c>
      <c r="D140" s="212" t="s">
        <v>125</v>
      </c>
      <c r="E140" s="213" t="s">
        <v>158</v>
      </c>
      <c r="F140" s="214" t="s">
        <v>159</v>
      </c>
      <c r="G140" s="215" t="s">
        <v>160</v>
      </c>
      <c r="H140" s="216">
        <v>32.534999999999997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41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129</v>
      </c>
      <c r="AT140" s="224" t="s">
        <v>125</v>
      </c>
      <c r="AU140" s="224" t="s">
        <v>86</v>
      </c>
      <c r="AY140" s="14" t="s">
        <v>123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84</v>
      </c>
      <c r="BK140" s="225">
        <f>ROUND(I140*H140,2)</f>
        <v>0</v>
      </c>
      <c r="BL140" s="14" t="s">
        <v>129</v>
      </c>
      <c r="BM140" s="224" t="s">
        <v>161</v>
      </c>
    </row>
    <row r="141" s="2" customFormat="1" ht="33" customHeight="1">
      <c r="A141" s="35"/>
      <c r="B141" s="36"/>
      <c r="C141" s="212" t="s">
        <v>162</v>
      </c>
      <c r="D141" s="212" t="s">
        <v>125</v>
      </c>
      <c r="E141" s="213" t="s">
        <v>163</v>
      </c>
      <c r="F141" s="214" t="s">
        <v>164</v>
      </c>
      <c r="G141" s="215" t="s">
        <v>160</v>
      </c>
      <c r="H141" s="216">
        <v>52.5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41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129</v>
      </c>
      <c r="AT141" s="224" t="s">
        <v>125</v>
      </c>
      <c r="AU141" s="224" t="s">
        <v>86</v>
      </c>
      <c r="AY141" s="14" t="s">
        <v>123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84</v>
      </c>
      <c r="BK141" s="225">
        <f>ROUND(I141*H141,2)</f>
        <v>0</v>
      </c>
      <c r="BL141" s="14" t="s">
        <v>129</v>
      </c>
      <c r="BM141" s="224" t="s">
        <v>165</v>
      </c>
    </row>
    <row r="142" s="2" customFormat="1" ht="37.8" customHeight="1">
      <c r="A142" s="35"/>
      <c r="B142" s="36"/>
      <c r="C142" s="212" t="s">
        <v>166</v>
      </c>
      <c r="D142" s="212" t="s">
        <v>125</v>
      </c>
      <c r="E142" s="213" t="s">
        <v>167</v>
      </c>
      <c r="F142" s="214" t="s">
        <v>168</v>
      </c>
      <c r="G142" s="215" t="s">
        <v>160</v>
      </c>
      <c r="H142" s="216">
        <v>85.034999999999997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41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129</v>
      </c>
      <c r="AT142" s="224" t="s">
        <v>125</v>
      </c>
      <c r="AU142" s="224" t="s">
        <v>86</v>
      </c>
      <c r="AY142" s="14" t="s">
        <v>123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84</v>
      </c>
      <c r="BK142" s="225">
        <f>ROUND(I142*H142,2)</f>
        <v>0</v>
      </c>
      <c r="BL142" s="14" t="s">
        <v>129</v>
      </c>
      <c r="BM142" s="224" t="s">
        <v>169</v>
      </c>
    </row>
    <row r="143" s="2" customFormat="1" ht="37.8" customHeight="1">
      <c r="A143" s="35"/>
      <c r="B143" s="36"/>
      <c r="C143" s="212" t="s">
        <v>170</v>
      </c>
      <c r="D143" s="212" t="s">
        <v>125</v>
      </c>
      <c r="E143" s="213" t="s">
        <v>171</v>
      </c>
      <c r="F143" s="214" t="s">
        <v>172</v>
      </c>
      <c r="G143" s="215" t="s">
        <v>160</v>
      </c>
      <c r="H143" s="216">
        <v>850.35000000000002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41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129</v>
      </c>
      <c r="AT143" s="224" t="s">
        <v>125</v>
      </c>
      <c r="AU143" s="224" t="s">
        <v>86</v>
      </c>
      <c r="AY143" s="14" t="s">
        <v>123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84</v>
      </c>
      <c r="BK143" s="225">
        <f>ROUND(I143*H143,2)</f>
        <v>0</v>
      </c>
      <c r="BL143" s="14" t="s">
        <v>129</v>
      </c>
      <c r="BM143" s="224" t="s">
        <v>173</v>
      </c>
    </row>
    <row r="144" s="2" customFormat="1" ht="24.15" customHeight="1">
      <c r="A144" s="35"/>
      <c r="B144" s="36"/>
      <c r="C144" s="212" t="s">
        <v>174</v>
      </c>
      <c r="D144" s="212" t="s">
        <v>125</v>
      </c>
      <c r="E144" s="213" t="s">
        <v>175</v>
      </c>
      <c r="F144" s="214" t="s">
        <v>176</v>
      </c>
      <c r="G144" s="215" t="s">
        <v>177</v>
      </c>
      <c r="H144" s="216">
        <v>153.06299999999999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41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129</v>
      </c>
      <c r="AT144" s="224" t="s">
        <v>125</v>
      </c>
      <c r="AU144" s="224" t="s">
        <v>86</v>
      </c>
      <c r="AY144" s="14" t="s">
        <v>123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84</v>
      </c>
      <c r="BK144" s="225">
        <f>ROUND(I144*H144,2)</f>
        <v>0</v>
      </c>
      <c r="BL144" s="14" t="s">
        <v>129</v>
      </c>
      <c r="BM144" s="224" t="s">
        <v>178</v>
      </c>
    </row>
    <row r="145" s="2" customFormat="1" ht="33" customHeight="1">
      <c r="A145" s="35"/>
      <c r="B145" s="36"/>
      <c r="C145" s="212" t="s">
        <v>179</v>
      </c>
      <c r="D145" s="212" t="s">
        <v>125</v>
      </c>
      <c r="E145" s="213" t="s">
        <v>180</v>
      </c>
      <c r="F145" s="214" t="s">
        <v>181</v>
      </c>
      <c r="G145" s="215" t="s">
        <v>160</v>
      </c>
      <c r="H145" s="216">
        <v>13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41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129</v>
      </c>
      <c r="AT145" s="224" t="s">
        <v>125</v>
      </c>
      <c r="AU145" s="224" t="s">
        <v>86</v>
      </c>
      <c r="AY145" s="14" t="s">
        <v>123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84</v>
      </c>
      <c r="BK145" s="225">
        <f>ROUND(I145*H145,2)</f>
        <v>0</v>
      </c>
      <c r="BL145" s="14" t="s">
        <v>129</v>
      </c>
      <c r="BM145" s="224" t="s">
        <v>182</v>
      </c>
    </row>
    <row r="146" s="2" customFormat="1" ht="16.5" customHeight="1">
      <c r="A146" s="35"/>
      <c r="B146" s="36"/>
      <c r="C146" s="226" t="s">
        <v>183</v>
      </c>
      <c r="D146" s="226" t="s">
        <v>184</v>
      </c>
      <c r="E146" s="227" t="s">
        <v>185</v>
      </c>
      <c r="F146" s="228" t="s">
        <v>186</v>
      </c>
      <c r="G146" s="229" t="s">
        <v>177</v>
      </c>
      <c r="H146" s="230">
        <v>8.6400000000000006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41</v>
      </c>
      <c r="O146" s="88"/>
      <c r="P146" s="222">
        <f>O146*H146</f>
        <v>0</v>
      </c>
      <c r="Q146" s="222">
        <v>1</v>
      </c>
      <c r="R146" s="222">
        <f>Q146*H146</f>
        <v>8.6400000000000006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157</v>
      </c>
      <c r="AT146" s="224" t="s">
        <v>184</v>
      </c>
      <c r="AU146" s="224" t="s">
        <v>86</v>
      </c>
      <c r="AY146" s="14" t="s">
        <v>123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84</v>
      </c>
      <c r="BK146" s="225">
        <f>ROUND(I146*H146,2)</f>
        <v>0</v>
      </c>
      <c r="BL146" s="14" t="s">
        <v>129</v>
      </c>
      <c r="BM146" s="224" t="s">
        <v>187</v>
      </c>
    </row>
    <row r="147" s="2" customFormat="1" ht="16.5" customHeight="1">
      <c r="A147" s="35"/>
      <c r="B147" s="36"/>
      <c r="C147" s="226" t="s">
        <v>188</v>
      </c>
      <c r="D147" s="226" t="s">
        <v>184</v>
      </c>
      <c r="E147" s="227" t="s">
        <v>189</v>
      </c>
      <c r="F147" s="228" t="s">
        <v>190</v>
      </c>
      <c r="G147" s="229" t="s">
        <v>177</v>
      </c>
      <c r="H147" s="230">
        <v>14.76</v>
      </c>
      <c r="I147" s="231"/>
      <c r="J147" s="232">
        <f>ROUND(I147*H147,2)</f>
        <v>0</v>
      </c>
      <c r="K147" s="233"/>
      <c r="L147" s="234"/>
      <c r="M147" s="235" t="s">
        <v>1</v>
      </c>
      <c r="N147" s="236" t="s">
        <v>41</v>
      </c>
      <c r="O147" s="88"/>
      <c r="P147" s="222">
        <f>O147*H147</f>
        <v>0</v>
      </c>
      <c r="Q147" s="222">
        <v>1</v>
      </c>
      <c r="R147" s="222">
        <f>Q147*H147</f>
        <v>14.76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157</v>
      </c>
      <c r="AT147" s="224" t="s">
        <v>184</v>
      </c>
      <c r="AU147" s="224" t="s">
        <v>86</v>
      </c>
      <c r="AY147" s="14" t="s">
        <v>123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84</v>
      </c>
      <c r="BK147" s="225">
        <f>ROUND(I147*H147,2)</f>
        <v>0</v>
      </c>
      <c r="BL147" s="14" t="s">
        <v>129</v>
      </c>
      <c r="BM147" s="224" t="s">
        <v>191</v>
      </c>
    </row>
    <row r="148" s="2" customFormat="1" ht="24.15" customHeight="1">
      <c r="A148" s="35"/>
      <c r="B148" s="36"/>
      <c r="C148" s="212" t="s">
        <v>8</v>
      </c>
      <c r="D148" s="212" t="s">
        <v>125</v>
      </c>
      <c r="E148" s="213" t="s">
        <v>192</v>
      </c>
      <c r="F148" s="214" t="s">
        <v>193</v>
      </c>
      <c r="G148" s="215" t="s">
        <v>128</v>
      </c>
      <c r="H148" s="216">
        <v>317.60000000000002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41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129</v>
      </c>
      <c r="AT148" s="224" t="s">
        <v>125</v>
      </c>
      <c r="AU148" s="224" t="s">
        <v>86</v>
      </c>
      <c r="AY148" s="14" t="s">
        <v>123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84</v>
      </c>
      <c r="BK148" s="225">
        <f>ROUND(I148*H148,2)</f>
        <v>0</v>
      </c>
      <c r="BL148" s="14" t="s">
        <v>129</v>
      </c>
      <c r="BM148" s="224" t="s">
        <v>194</v>
      </c>
    </row>
    <row r="149" s="2" customFormat="1" ht="24.15" customHeight="1">
      <c r="A149" s="35"/>
      <c r="B149" s="36"/>
      <c r="C149" s="212" t="s">
        <v>195</v>
      </c>
      <c r="D149" s="212" t="s">
        <v>125</v>
      </c>
      <c r="E149" s="213" t="s">
        <v>196</v>
      </c>
      <c r="F149" s="214" t="s">
        <v>197</v>
      </c>
      <c r="G149" s="215" t="s">
        <v>128</v>
      </c>
      <c r="H149" s="216">
        <v>100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41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129</v>
      </c>
      <c r="AT149" s="224" t="s">
        <v>125</v>
      </c>
      <c r="AU149" s="224" t="s">
        <v>86</v>
      </c>
      <c r="AY149" s="14" t="s">
        <v>123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84</v>
      </c>
      <c r="BK149" s="225">
        <f>ROUND(I149*H149,2)</f>
        <v>0</v>
      </c>
      <c r="BL149" s="14" t="s">
        <v>129</v>
      </c>
      <c r="BM149" s="224" t="s">
        <v>198</v>
      </c>
    </row>
    <row r="150" s="2" customFormat="1" ht="16.5" customHeight="1">
      <c r="A150" s="35"/>
      <c r="B150" s="36"/>
      <c r="C150" s="226" t="s">
        <v>199</v>
      </c>
      <c r="D150" s="226" t="s">
        <v>184</v>
      </c>
      <c r="E150" s="227" t="s">
        <v>189</v>
      </c>
      <c r="F150" s="228" t="s">
        <v>190</v>
      </c>
      <c r="G150" s="229" t="s">
        <v>177</v>
      </c>
      <c r="H150" s="230">
        <v>18</v>
      </c>
      <c r="I150" s="231"/>
      <c r="J150" s="232">
        <f>ROUND(I150*H150,2)</f>
        <v>0</v>
      </c>
      <c r="K150" s="233"/>
      <c r="L150" s="234"/>
      <c r="M150" s="235" t="s">
        <v>1</v>
      </c>
      <c r="N150" s="236" t="s">
        <v>41</v>
      </c>
      <c r="O150" s="88"/>
      <c r="P150" s="222">
        <f>O150*H150</f>
        <v>0</v>
      </c>
      <c r="Q150" s="222">
        <v>1</v>
      </c>
      <c r="R150" s="222">
        <f>Q150*H150</f>
        <v>18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157</v>
      </c>
      <c r="AT150" s="224" t="s">
        <v>184</v>
      </c>
      <c r="AU150" s="224" t="s">
        <v>86</v>
      </c>
      <c r="AY150" s="14" t="s">
        <v>123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84</v>
      </c>
      <c r="BK150" s="225">
        <f>ROUND(I150*H150,2)</f>
        <v>0</v>
      </c>
      <c r="BL150" s="14" t="s">
        <v>129</v>
      </c>
      <c r="BM150" s="224" t="s">
        <v>200</v>
      </c>
    </row>
    <row r="151" s="2" customFormat="1" ht="24.15" customHeight="1">
      <c r="A151" s="35"/>
      <c r="B151" s="36"/>
      <c r="C151" s="212" t="s">
        <v>201</v>
      </c>
      <c r="D151" s="212" t="s">
        <v>125</v>
      </c>
      <c r="E151" s="213" t="s">
        <v>202</v>
      </c>
      <c r="F151" s="214" t="s">
        <v>203</v>
      </c>
      <c r="G151" s="215" t="s">
        <v>128</v>
      </c>
      <c r="H151" s="216">
        <v>100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41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129</v>
      </c>
      <c r="AT151" s="224" t="s">
        <v>125</v>
      </c>
      <c r="AU151" s="224" t="s">
        <v>86</v>
      </c>
      <c r="AY151" s="14" t="s">
        <v>123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84</v>
      </c>
      <c r="BK151" s="225">
        <f>ROUND(I151*H151,2)</f>
        <v>0</v>
      </c>
      <c r="BL151" s="14" t="s">
        <v>129</v>
      </c>
      <c r="BM151" s="224" t="s">
        <v>204</v>
      </c>
    </row>
    <row r="152" s="2" customFormat="1" ht="16.5" customHeight="1">
      <c r="A152" s="35"/>
      <c r="B152" s="36"/>
      <c r="C152" s="226" t="s">
        <v>205</v>
      </c>
      <c r="D152" s="226" t="s">
        <v>184</v>
      </c>
      <c r="E152" s="227" t="s">
        <v>206</v>
      </c>
      <c r="F152" s="228" t="s">
        <v>207</v>
      </c>
      <c r="G152" s="229" t="s">
        <v>208</v>
      </c>
      <c r="H152" s="230">
        <v>2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41</v>
      </c>
      <c r="O152" s="88"/>
      <c r="P152" s="222">
        <f>O152*H152</f>
        <v>0</v>
      </c>
      <c r="Q152" s="222">
        <v>0.001</v>
      </c>
      <c r="R152" s="222">
        <f>Q152*H152</f>
        <v>0.002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157</v>
      </c>
      <c r="AT152" s="224" t="s">
        <v>184</v>
      </c>
      <c r="AU152" s="224" t="s">
        <v>86</v>
      </c>
      <c r="AY152" s="14" t="s">
        <v>123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84</v>
      </c>
      <c r="BK152" s="225">
        <f>ROUND(I152*H152,2)</f>
        <v>0</v>
      </c>
      <c r="BL152" s="14" t="s">
        <v>129</v>
      </c>
      <c r="BM152" s="224" t="s">
        <v>209</v>
      </c>
    </row>
    <row r="153" s="2" customFormat="1" ht="24.15" customHeight="1">
      <c r="A153" s="35"/>
      <c r="B153" s="36"/>
      <c r="C153" s="212" t="s">
        <v>210</v>
      </c>
      <c r="D153" s="212" t="s">
        <v>125</v>
      </c>
      <c r="E153" s="213" t="s">
        <v>211</v>
      </c>
      <c r="F153" s="214" t="s">
        <v>212</v>
      </c>
      <c r="G153" s="215" t="s">
        <v>128</v>
      </c>
      <c r="H153" s="216">
        <v>106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41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129</v>
      </c>
      <c r="AT153" s="224" t="s">
        <v>125</v>
      </c>
      <c r="AU153" s="224" t="s">
        <v>86</v>
      </c>
      <c r="AY153" s="14" t="s">
        <v>123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84</v>
      </c>
      <c r="BK153" s="225">
        <f>ROUND(I153*H153,2)</f>
        <v>0</v>
      </c>
      <c r="BL153" s="14" t="s">
        <v>129</v>
      </c>
      <c r="BM153" s="224" t="s">
        <v>213</v>
      </c>
    </row>
    <row r="154" s="2" customFormat="1" ht="16.5" customHeight="1">
      <c r="A154" s="35"/>
      <c r="B154" s="36"/>
      <c r="C154" s="226" t="s">
        <v>214</v>
      </c>
      <c r="D154" s="226" t="s">
        <v>184</v>
      </c>
      <c r="E154" s="227" t="s">
        <v>206</v>
      </c>
      <c r="F154" s="228" t="s">
        <v>207</v>
      </c>
      <c r="G154" s="229" t="s">
        <v>208</v>
      </c>
      <c r="H154" s="230">
        <v>2.1200000000000001</v>
      </c>
      <c r="I154" s="231"/>
      <c r="J154" s="232">
        <f>ROUND(I154*H154,2)</f>
        <v>0</v>
      </c>
      <c r="K154" s="233"/>
      <c r="L154" s="234"/>
      <c r="M154" s="235" t="s">
        <v>1</v>
      </c>
      <c r="N154" s="236" t="s">
        <v>41</v>
      </c>
      <c r="O154" s="88"/>
      <c r="P154" s="222">
        <f>O154*H154</f>
        <v>0</v>
      </c>
      <c r="Q154" s="222">
        <v>0.001</v>
      </c>
      <c r="R154" s="222">
        <f>Q154*H154</f>
        <v>0.0021200000000000004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157</v>
      </c>
      <c r="AT154" s="224" t="s">
        <v>184</v>
      </c>
      <c r="AU154" s="224" t="s">
        <v>86</v>
      </c>
      <c r="AY154" s="14" t="s">
        <v>123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84</v>
      </c>
      <c r="BK154" s="225">
        <f>ROUND(I154*H154,2)</f>
        <v>0</v>
      </c>
      <c r="BL154" s="14" t="s">
        <v>129</v>
      </c>
      <c r="BM154" s="224" t="s">
        <v>215</v>
      </c>
    </row>
    <row r="155" s="2" customFormat="1" ht="24.15" customHeight="1">
      <c r="A155" s="35"/>
      <c r="B155" s="36"/>
      <c r="C155" s="212" t="s">
        <v>7</v>
      </c>
      <c r="D155" s="212" t="s">
        <v>125</v>
      </c>
      <c r="E155" s="213" t="s">
        <v>216</v>
      </c>
      <c r="F155" s="214" t="s">
        <v>217</v>
      </c>
      <c r="G155" s="215" t="s">
        <v>128</v>
      </c>
      <c r="H155" s="216">
        <v>106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41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129</v>
      </c>
      <c r="AT155" s="224" t="s">
        <v>125</v>
      </c>
      <c r="AU155" s="224" t="s">
        <v>86</v>
      </c>
      <c r="AY155" s="14" t="s">
        <v>123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84</v>
      </c>
      <c r="BK155" s="225">
        <f>ROUND(I155*H155,2)</f>
        <v>0</v>
      </c>
      <c r="BL155" s="14" t="s">
        <v>129</v>
      </c>
      <c r="BM155" s="224" t="s">
        <v>218</v>
      </c>
    </row>
    <row r="156" s="12" customFormat="1" ht="22.8" customHeight="1">
      <c r="A156" s="12"/>
      <c r="B156" s="196"/>
      <c r="C156" s="197"/>
      <c r="D156" s="198" t="s">
        <v>75</v>
      </c>
      <c r="E156" s="210" t="s">
        <v>134</v>
      </c>
      <c r="F156" s="210" t="s">
        <v>219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P157</f>
        <v>0</v>
      </c>
      <c r="Q156" s="204"/>
      <c r="R156" s="205">
        <f>R157</f>
        <v>0</v>
      </c>
      <c r="S156" s="204"/>
      <c r="T156" s="206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84</v>
      </c>
      <c r="AT156" s="208" t="s">
        <v>75</v>
      </c>
      <c r="AU156" s="208" t="s">
        <v>84</v>
      </c>
      <c r="AY156" s="207" t="s">
        <v>123</v>
      </c>
      <c r="BK156" s="209">
        <f>BK157</f>
        <v>0</v>
      </c>
    </row>
    <row r="157" s="2" customFormat="1" ht="16.5" customHeight="1">
      <c r="A157" s="35"/>
      <c r="B157" s="36"/>
      <c r="C157" s="212" t="s">
        <v>220</v>
      </c>
      <c r="D157" s="212" t="s">
        <v>125</v>
      </c>
      <c r="E157" s="213" t="s">
        <v>221</v>
      </c>
      <c r="F157" s="214" t="s">
        <v>222</v>
      </c>
      <c r="G157" s="215" t="s">
        <v>223</v>
      </c>
      <c r="H157" s="216">
        <v>12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41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129</v>
      </c>
      <c r="AT157" s="224" t="s">
        <v>125</v>
      </c>
      <c r="AU157" s="224" t="s">
        <v>86</v>
      </c>
      <c r="AY157" s="14" t="s">
        <v>123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84</v>
      </c>
      <c r="BK157" s="225">
        <f>ROUND(I157*H157,2)</f>
        <v>0</v>
      </c>
      <c r="BL157" s="14" t="s">
        <v>129</v>
      </c>
      <c r="BM157" s="224" t="s">
        <v>224</v>
      </c>
    </row>
    <row r="158" s="12" customFormat="1" ht="22.8" customHeight="1">
      <c r="A158" s="12"/>
      <c r="B158" s="196"/>
      <c r="C158" s="197"/>
      <c r="D158" s="198" t="s">
        <v>75</v>
      </c>
      <c r="E158" s="210" t="s">
        <v>129</v>
      </c>
      <c r="F158" s="210" t="s">
        <v>225</v>
      </c>
      <c r="G158" s="197"/>
      <c r="H158" s="197"/>
      <c r="I158" s="200"/>
      <c r="J158" s="211">
        <f>BK158</f>
        <v>0</v>
      </c>
      <c r="K158" s="197"/>
      <c r="L158" s="202"/>
      <c r="M158" s="203"/>
      <c r="N158" s="204"/>
      <c r="O158" s="204"/>
      <c r="P158" s="205">
        <f>SUM(P159:P160)</f>
        <v>0</v>
      </c>
      <c r="Q158" s="204"/>
      <c r="R158" s="205">
        <f>SUM(R159:R160)</f>
        <v>1.5056399999999999</v>
      </c>
      <c r="S158" s="204"/>
      <c r="T158" s="206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7" t="s">
        <v>84</v>
      </c>
      <c r="AT158" s="208" t="s">
        <v>75</v>
      </c>
      <c r="AU158" s="208" t="s">
        <v>84</v>
      </c>
      <c r="AY158" s="207" t="s">
        <v>123</v>
      </c>
      <c r="BK158" s="209">
        <f>SUM(BK159:BK160)</f>
        <v>0</v>
      </c>
    </row>
    <row r="159" s="2" customFormat="1" ht="21.75" customHeight="1">
      <c r="A159" s="35"/>
      <c r="B159" s="36"/>
      <c r="C159" s="212" t="s">
        <v>226</v>
      </c>
      <c r="D159" s="212" t="s">
        <v>125</v>
      </c>
      <c r="E159" s="213" t="s">
        <v>227</v>
      </c>
      <c r="F159" s="214" t="s">
        <v>228</v>
      </c>
      <c r="G159" s="215" t="s">
        <v>229</v>
      </c>
      <c r="H159" s="216">
        <v>6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41</v>
      </c>
      <c r="O159" s="88"/>
      <c r="P159" s="222">
        <f>O159*H159</f>
        <v>0</v>
      </c>
      <c r="Q159" s="222">
        <v>0.22394</v>
      </c>
      <c r="R159" s="222">
        <f>Q159*H159</f>
        <v>1.34364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129</v>
      </c>
      <c r="AT159" s="224" t="s">
        <v>125</v>
      </c>
      <c r="AU159" s="224" t="s">
        <v>86</v>
      </c>
      <c r="AY159" s="14" t="s">
        <v>123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84</v>
      </c>
      <c r="BK159" s="225">
        <f>ROUND(I159*H159,2)</f>
        <v>0</v>
      </c>
      <c r="BL159" s="14" t="s">
        <v>129</v>
      </c>
      <c r="BM159" s="224" t="s">
        <v>230</v>
      </c>
    </row>
    <row r="160" s="2" customFormat="1" ht="24.15" customHeight="1">
      <c r="A160" s="35"/>
      <c r="B160" s="36"/>
      <c r="C160" s="226" t="s">
        <v>231</v>
      </c>
      <c r="D160" s="226" t="s">
        <v>184</v>
      </c>
      <c r="E160" s="227" t="s">
        <v>232</v>
      </c>
      <c r="F160" s="228" t="s">
        <v>233</v>
      </c>
      <c r="G160" s="229" t="s">
        <v>229</v>
      </c>
      <c r="H160" s="230">
        <v>6</v>
      </c>
      <c r="I160" s="231"/>
      <c r="J160" s="232">
        <f>ROUND(I160*H160,2)</f>
        <v>0</v>
      </c>
      <c r="K160" s="233"/>
      <c r="L160" s="234"/>
      <c r="M160" s="235" t="s">
        <v>1</v>
      </c>
      <c r="N160" s="236" t="s">
        <v>41</v>
      </c>
      <c r="O160" s="88"/>
      <c r="P160" s="222">
        <f>O160*H160</f>
        <v>0</v>
      </c>
      <c r="Q160" s="222">
        <v>0.027</v>
      </c>
      <c r="R160" s="222">
        <f>Q160*H160</f>
        <v>0.16200000000000001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157</v>
      </c>
      <c r="AT160" s="224" t="s">
        <v>184</v>
      </c>
      <c r="AU160" s="224" t="s">
        <v>86</v>
      </c>
      <c r="AY160" s="14" t="s">
        <v>123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84</v>
      </c>
      <c r="BK160" s="225">
        <f>ROUND(I160*H160,2)</f>
        <v>0</v>
      </c>
      <c r="BL160" s="14" t="s">
        <v>129</v>
      </c>
      <c r="BM160" s="224" t="s">
        <v>234</v>
      </c>
    </row>
    <row r="161" s="12" customFormat="1" ht="22.8" customHeight="1">
      <c r="A161" s="12"/>
      <c r="B161" s="196"/>
      <c r="C161" s="197"/>
      <c r="D161" s="198" t="s">
        <v>75</v>
      </c>
      <c r="E161" s="210" t="s">
        <v>141</v>
      </c>
      <c r="F161" s="210" t="s">
        <v>235</v>
      </c>
      <c r="G161" s="197"/>
      <c r="H161" s="197"/>
      <c r="I161" s="200"/>
      <c r="J161" s="211">
        <f>BK161</f>
        <v>0</v>
      </c>
      <c r="K161" s="197"/>
      <c r="L161" s="202"/>
      <c r="M161" s="203"/>
      <c r="N161" s="204"/>
      <c r="O161" s="204"/>
      <c r="P161" s="205">
        <f>SUM(P162:P177)</f>
        <v>0</v>
      </c>
      <c r="Q161" s="204"/>
      <c r="R161" s="205">
        <f>SUM(R162:R177)</f>
        <v>517.56715000000008</v>
      </c>
      <c r="S161" s="204"/>
      <c r="T161" s="206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7" t="s">
        <v>84</v>
      </c>
      <c r="AT161" s="208" t="s">
        <v>75</v>
      </c>
      <c r="AU161" s="208" t="s">
        <v>84</v>
      </c>
      <c r="AY161" s="207" t="s">
        <v>123</v>
      </c>
      <c r="BK161" s="209">
        <f>SUM(BK162:BK177)</f>
        <v>0</v>
      </c>
    </row>
    <row r="162" s="2" customFormat="1" ht="24.15" customHeight="1">
      <c r="A162" s="35"/>
      <c r="B162" s="36"/>
      <c r="C162" s="212" t="s">
        <v>236</v>
      </c>
      <c r="D162" s="212" t="s">
        <v>125</v>
      </c>
      <c r="E162" s="213" t="s">
        <v>237</v>
      </c>
      <c r="F162" s="214" t="s">
        <v>238</v>
      </c>
      <c r="G162" s="215" t="s">
        <v>128</v>
      </c>
      <c r="H162" s="216">
        <v>210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41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129</v>
      </c>
      <c r="AT162" s="224" t="s">
        <v>125</v>
      </c>
      <c r="AU162" s="224" t="s">
        <v>86</v>
      </c>
      <c r="AY162" s="14" t="s">
        <v>123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84</v>
      </c>
      <c r="BK162" s="225">
        <f>ROUND(I162*H162,2)</f>
        <v>0</v>
      </c>
      <c r="BL162" s="14" t="s">
        <v>129</v>
      </c>
      <c r="BM162" s="224" t="s">
        <v>239</v>
      </c>
    </row>
    <row r="163" s="2" customFormat="1" ht="24.15" customHeight="1">
      <c r="A163" s="35"/>
      <c r="B163" s="36"/>
      <c r="C163" s="212" t="s">
        <v>240</v>
      </c>
      <c r="D163" s="212" t="s">
        <v>125</v>
      </c>
      <c r="E163" s="213" t="s">
        <v>241</v>
      </c>
      <c r="F163" s="214" t="s">
        <v>242</v>
      </c>
      <c r="G163" s="215" t="s">
        <v>128</v>
      </c>
      <c r="H163" s="216">
        <v>250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41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129</v>
      </c>
      <c r="AT163" s="224" t="s">
        <v>125</v>
      </c>
      <c r="AU163" s="224" t="s">
        <v>86</v>
      </c>
      <c r="AY163" s="14" t="s">
        <v>123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84</v>
      </c>
      <c r="BK163" s="225">
        <f>ROUND(I163*H163,2)</f>
        <v>0</v>
      </c>
      <c r="BL163" s="14" t="s">
        <v>129</v>
      </c>
      <c r="BM163" s="224" t="s">
        <v>243</v>
      </c>
    </row>
    <row r="164" s="2" customFormat="1" ht="33" customHeight="1">
      <c r="A164" s="35"/>
      <c r="B164" s="36"/>
      <c r="C164" s="212" t="s">
        <v>244</v>
      </c>
      <c r="D164" s="212" t="s">
        <v>125</v>
      </c>
      <c r="E164" s="213" t="s">
        <v>245</v>
      </c>
      <c r="F164" s="214" t="s">
        <v>246</v>
      </c>
      <c r="G164" s="215" t="s">
        <v>128</v>
      </c>
      <c r="H164" s="216">
        <v>590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41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129</v>
      </c>
      <c r="AT164" s="224" t="s">
        <v>125</v>
      </c>
      <c r="AU164" s="224" t="s">
        <v>86</v>
      </c>
      <c r="AY164" s="14" t="s">
        <v>123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84</v>
      </c>
      <c r="BK164" s="225">
        <f>ROUND(I164*H164,2)</f>
        <v>0</v>
      </c>
      <c r="BL164" s="14" t="s">
        <v>129</v>
      </c>
      <c r="BM164" s="224" t="s">
        <v>247</v>
      </c>
    </row>
    <row r="165" s="2" customFormat="1" ht="33" customHeight="1">
      <c r="A165" s="35"/>
      <c r="B165" s="36"/>
      <c r="C165" s="212" t="s">
        <v>248</v>
      </c>
      <c r="D165" s="212" t="s">
        <v>125</v>
      </c>
      <c r="E165" s="213" t="s">
        <v>249</v>
      </c>
      <c r="F165" s="214" t="s">
        <v>250</v>
      </c>
      <c r="G165" s="215" t="s">
        <v>128</v>
      </c>
      <c r="H165" s="216">
        <v>61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41</v>
      </c>
      <c r="O165" s="88"/>
      <c r="P165" s="222">
        <f>O165*H165</f>
        <v>0</v>
      </c>
      <c r="Q165" s="222">
        <v>0.059089999999999997</v>
      </c>
      <c r="R165" s="222">
        <f>Q165*H165</f>
        <v>3.6044899999999997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129</v>
      </c>
      <c r="AT165" s="224" t="s">
        <v>125</v>
      </c>
      <c r="AU165" s="224" t="s">
        <v>86</v>
      </c>
      <c r="AY165" s="14" t="s">
        <v>123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84</v>
      </c>
      <c r="BK165" s="225">
        <f>ROUND(I165*H165,2)</f>
        <v>0</v>
      </c>
      <c r="BL165" s="14" t="s">
        <v>129</v>
      </c>
      <c r="BM165" s="224" t="s">
        <v>251</v>
      </c>
    </row>
    <row r="166" s="2" customFormat="1" ht="37.8" customHeight="1">
      <c r="A166" s="35"/>
      <c r="B166" s="36"/>
      <c r="C166" s="212" t="s">
        <v>252</v>
      </c>
      <c r="D166" s="212" t="s">
        <v>125</v>
      </c>
      <c r="E166" s="213" t="s">
        <v>253</v>
      </c>
      <c r="F166" s="214" t="s">
        <v>254</v>
      </c>
      <c r="G166" s="215" t="s">
        <v>128</v>
      </c>
      <c r="H166" s="216">
        <v>250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41</v>
      </c>
      <c r="O166" s="88"/>
      <c r="P166" s="222">
        <f>O166*H166</f>
        <v>0</v>
      </c>
      <c r="Q166" s="222">
        <v>0.098479999999999998</v>
      </c>
      <c r="R166" s="222">
        <f>Q166*H166</f>
        <v>24.620000000000001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129</v>
      </c>
      <c r="AT166" s="224" t="s">
        <v>125</v>
      </c>
      <c r="AU166" s="224" t="s">
        <v>86</v>
      </c>
      <c r="AY166" s="14" t="s">
        <v>123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84</v>
      </c>
      <c r="BK166" s="225">
        <f>ROUND(I166*H166,2)</f>
        <v>0</v>
      </c>
      <c r="BL166" s="14" t="s">
        <v>129</v>
      </c>
      <c r="BM166" s="224" t="s">
        <v>255</v>
      </c>
    </row>
    <row r="167" s="2" customFormat="1" ht="24.15" customHeight="1">
      <c r="A167" s="35"/>
      <c r="B167" s="36"/>
      <c r="C167" s="212" t="s">
        <v>256</v>
      </c>
      <c r="D167" s="212" t="s">
        <v>125</v>
      </c>
      <c r="E167" s="213" t="s">
        <v>257</v>
      </c>
      <c r="F167" s="214" t="s">
        <v>258</v>
      </c>
      <c r="G167" s="215" t="s">
        <v>128</v>
      </c>
      <c r="H167" s="216">
        <v>210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41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129</v>
      </c>
      <c r="AT167" s="224" t="s">
        <v>125</v>
      </c>
      <c r="AU167" s="224" t="s">
        <v>86</v>
      </c>
      <c r="AY167" s="14" t="s">
        <v>123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84</v>
      </c>
      <c r="BK167" s="225">
        <f>ROUND(I167*H167,2)</f>
        <v>0</v>
      </c>
      <c r="BL167" s="14" t="s">
        <v>129</v>
      </c>
      <c r="BM167" s="224" t="s">
        <v>259</v>
      </c>
    </row>
    <row r="168" s="2" customFormat="1" ht="16.5" customHeight="1">
      <c r="A168" s="35"/>
      <c r="B168" s="36"/>
      <c r="C168" s="212" t="s">
        <v>260</v>
      </c>
      <c r="D168" s="212" t="s">
        <v>125</v>
      </c>
      <c r="E168" s="213" t="s">
        <v>261</v>
      </c>
      <c r="F168" s="214" t="s">
        <v>262</v>
      </c>
      <c r="G168" s="215" t="s">
        <v>160</v>
      </c>
      <c r="H168" s="216">
        <v>56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41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129</v>
      </c>
      <c r="AT168" s="224" t="s">
        <v>125</v>
      </c>
      <c r="AU168" s="224" t="s">
        <v>86</v>
      </c>
      <c r="AY168" s="14" t="s">
        <v>123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84</v>
      </c>
      <c r="BK168" s="225">
        <f>ROUND(I168*H168,2)</f>
        <v>0</v>
      </c>
      <c r="BL168" s="14" t="s">
        <v>129</v>
      </c>
      <c r="BM168" s="224" t="s">
        <v>263</v>
      </c>
    </row>
    <row r="169" s="2" customFormat="1" ht="16.5" customHeight="1">
      <c r="A169" s="35"/>
      <c r="B169" s="36"/>
      <c r="C169" s="226" t="s">
        <v>264</v>
      </c>
      <c r="D169" s="226" t="s">
        <v>184</v>
      </c>
      <c r="E169" s="227" t="s">
        <v>185</v>
      </c>
      <c r="F169" s="228" t="s">
        <v>186</v>
      </c>
      <c r="G169" s="229" t="s">
        <v>177</v>
      </c>
      <c r="H169" s="230">
        <v>55.649999999999999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41</v>
      </c>
      <c r="O169" s="88"/>
      <c r="P169" s="222">
        <f>O169*H169</f>
        <v>0</v>
      </c>
      <c r="Q169" s="222">
        <v>1</v>
      </c>
      <c r="R169" s="222">
        <f>Q169*H169</f>
        <v>55.649999999999999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157</v>
      </c>
      <c r="AT169" s="224" t="s">
        <v>184</v>
      </c>
      <c r="AU169" s="224" t="s">
        <v>86</v>
      </c>
      <c r="AY169" s="14" t="s">
        <v>123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84</v>
      </c>
      <c r="BK169" s="225">
        <f>ROUND(I169*H169,2)</f>
        <v>0</v>
      </c>
      <c r="BL169" s="14" t="s">
        <v>129</v>
      </c>
      <c r="BM169" s="224" t="s">
        <v>265</v>
      </c>
    </row>
    <row r="170" s="2" customFormat="1" ht="21.75" customHeight="1">
      <c r="A170" s="35"/>
      <c r="B170" s="36"/>
      <c r="C170" s="212" t="s">
        <v>266</v>
      </c>
      <c r="D170" s="212" t="s">
        <v>125</v>
      </c>
      <c r="E170" s="213" t="s">
        <v>267</v>
      </c>
      <c r="F170" s="214" t="s">
        <v>268</v>
      </c>
      <c r="G170" s="215" t="s">
        <v>128</v>
      </c>
      <c r="H170" s="216">
        <v>556.5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41</v>
      </c>
      <c r="O170" s="88"/>
      <c r="P170" s="222">
        <f>O170*H170</f>
        <v>0</v>
      </c>
      <c r="Q170" s="222">
        <v>0.216</v>
      </c>
      <c r="R170" s="222">
        <f>Q170*H170</f>
        <v>120.20399999999999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129</v>
      </c>
      <c r="AT170" s="224" t="s">
        <v>125</v>
      </c>
      <c r="AU170" s="224" t="s">
        <v>86</v>
      </c>
      <c r="AY170" s="14" t="s">
        <v>123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84</v>
      </c>
      <c r="BK170" s="225">
        <f>ROUND(I170*H170,2)</f>
        <v>0</v>
      </c>
      <c r="BL170" s="14" t="s">
        <v>129</v>
      </c>
      <c r="BM170" s="224" t="s">
        <v>269</v>
      </c>
    </row>
    <row r="171" s="2" customFormat="1" ht="24.15" customHeight="1">
      <c r="A171" s="35"/>
      <c r="B171" s="36"/>
      <c r="C171" s="212" t="s">
        <v>270</v>
      </c>
      <c r="D171" s="212" t="s">
        <v>125</v>
      </c>
      <c r="E171" s="213" t="s">
        <v>271</v>
      </c>
      <c r="F171" s="214" t="s">
        <v>272</v>
      </c>
      <c r="G171" s="215" t="s">
        <v>128</v>
      </c>
      <c r="H171" s="216">
        <v>1959.4000000000001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41</v>
      </c>
      <c r="O171" s="88"/>
      <c r="P171" s="222">
        <f>O171*H171</f>
        <v>0</v>
      </c>
      <c r="Q171" s="222">
        <v>0.15620000000000001</v>
      </c>
      <c r="R171" s="222">
        <f>Q171*H171</f>
        <v>306.05828000000002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129</v>
      </c>
      <c r="AT171" s="224" t="s">
        <v>125</v>
      </c>
      <c r="AU171" s="224" t="s">
        <v>86</v>
      </c>
      <c r="AY171" s="14" t="s">
        <v>123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84</v>
      </c>
      <c r="BK171" s="225">
        <f>ROUND(I171*H171,2)</f>
        <v>0</v>
      </c>
      <c r="BL171" s="14" t="s">
        <v>129</v>
      </c>
      <c r="BM171" s="224" t="s">
        <v>273</v>
      </c>
    </row>
    <row r="172" s="2" customFormat="1" ht="24.15" customHeight="1">
      <c r="A172" s="35"/>
      <c r="B172" s="36"/>
      <c r="C172" s="212" t="s">
        <v>274</v>
      </c>
      <c r="D172" s="212" t="s">
        <v>125</v>
      </c>
      <c r="E172" s="213" t="s">
        <v>275</v>
      </c>
      <c r="F172" s="214" t="s">
        <v>276</v>
      </c>
      <c r="G172" s="215" t="s">
        <v>128</v>
      </c>
      <c r="H172" s="216">
        <v>1959.4000000000001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41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129</v>
      </c>
      <c r="AT172" s="224" t="s">
        <v>125</v>
      </c>
      <c r="AU172" s="224" t="s">
        <v>86</v>
      </c>
      <c r="AY172" s="14" t="s">
        <v>123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84</v>
      </c>
      <c r="BK172" s="225">
        <f>ROUND(I172*H172,2)</f>
        <v>0</v>
      </c>
      <c r="BL172" s="14" t="s">
        <v>129</v>
      </c>
      <c r="BM172" s="224" t="s">
        <v>277</v>
      </c>
    </row>
    <row r="173" s="2" customFormat="1" ht="24.15" customHeight="1">
      <c r="A173" s="35"/>
      <c r="B173" s="36"/>
      <c r="C173" s="212" t="s">
        <v>278</v>
      </c>
      <c r="D173" s="212" t="s">
        <v>125</v>
      </c>
      <c r="E173" s="213" t="s">
        <v>279</v>
      </c>
      <c r="F173" s="214" t="s">
        <v>280</v>
      </c>
      <c r="G173" s="215" t="s">
        <v>128</v>
      </c>
      <c r="H173" s="216">
        <v>1959.4000000000001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41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129</v>
      </c>
      <c r="AT173" s="224" t="s">
        <v>125</v>
      </c>
      <c r="AU173" s="224" t="s">
        <v>86</v>
      </c>
      <c r="AY173" s="14" t="s">
        <v>123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84</v>
      </c>
      <c r="BK173" s="225">
        <f>ROUND(I173*H173,2)</f>
        <v>0</v>
      </c>
      <c r="BL173" s="14" t="s">
        <v>129</v>
      </c>
      <c r="BM173" s="224" t="s">
        <v>281</v>
      </c>
    </row>
    <row r="174" s="2" customFormat="1" ht="33" customHeight="1">
      <c r="A174" s="35"/>
      <c r="B174" s="36"/>
      <c r="C174" s="212" t="s">
        <v>282</v>
      </c>
      <c r="D174" s="212" t="s">
        <v>125</v>
      </c>
      <c r="E174" s="213" t="s">
        <v>283</v>
      </c>
      <c r="F174" s="214" t="s">
        <v>284</v>
      </c>
      <c r="G174" s="215" t="s">
        <v>128</v>
      </c>
      <c r="H174" s="216">
        <v>1959.4000000000001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41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129</v>
      </c>
      <c r="AT174" s="224" t="s">
        <v>125</v>
      </c>
      <c r="AU174" s="224" t="s">
        <v>86</v>
      </c>
      <c r="AY174" s="14" t="s">
        <v>123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84</v>
      </c>
      <c r="BK174" s="225">
        <f>ROUND(I174*H174,2)</f>
        <v>0</v>
      </c>
      <c r="BL174" s="14" t="s">
        <v>129</v>
      </c>
      <c r="BM174" s="224" t="s">
        <v>285</v>
      </c>
    </row>
    <row r="175" s="2" customFormat="1" ht="16.5" customHeight="1">
      <c r="A175" s="35"/>
      <c r="B175" s="36"/>
      <c r="C175" s="212" t="s">
        <v>286</v>
      </c>
      <c r="D175" s="212" t="s">
        <v>125</v>
      </c>
      <c r="E175" s="213" t="s">
        <v>287</v>
      </c>
      <c r="F175" s="214" t="s">
        <v>288</v>
      </c>
      <c r="G175" s="215" t="s">
        <v>128</v>
      </c>
      <c r="H175" s="216">
        <v>13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41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129</v>
      </c>
      <c r="AT175" s="224" t="s">
        <v>125</v>
      </c>
      <c r="AU175" s="224" t="s">
        <v>86</v>
      </c>
      <c r="AY175" s="14" t="s">
        <v>123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84</v>
      </c>
      <c r="BK175" s="225">
        <f>ROUND(I175*H175,2)</f>
        <v>0</v>
      </c>
      <c r="BL175" s="14" t="s">
        <v>129</v>
      </c>
      <c r="BM175" s="224" t="s">
        <v>289</v>
      </c>
    </row>
    <row r="176" s="2" customFormat="1" ht="24.15" customHeight="1">
      <c r="A176" s="35"/>
      <c r="B176" s="36"/>
      <c r="C176" s="212" t="s">
        <v>290</v>
      </c>
      <c r="D176" s="212" t="s">
        <v>125</v>
      </c>
      <c r="E176" s="213" t="s">
        <v>291</v>
      </c>
      <c r="F176" s="214" t="s">
        <v>292</v>
      </c>
      <c r="G176" s="215" t="s">
        <v>128</v>
      </c>
      <c r="H176" s="216">
        <v>29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41</v>
      </c>
      <c r="O176" s="88"/>
      <c r="P176" s="222">
        <f>O176*H176</f>
        <v>0</v>
      </c>
      <c r="Q176" s="222">
        <v>0.16700000000000001</v>
      </c>
      <c r="R176" s="222">
        <f>Q176*H176</f>
        <v>4.843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129</v>
      </c>
      <c r="AT176" s="224" t="s">
        <v>125</v>
      </c>
      <c r="AU176" s="224" t="s">
        <v>86</v>
      </c>
      <c r="AY176" s="14" t="s">
        <v>123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84</v>
      </c>
      <c r="BK176" s="225">
        <f>ROUND(I176*H176,2)</f>
        <v>0</v>
      </c>
      <c r="BL176" s="14" t="s">
        <v>129</v>
      </c>
      <c r="BM176" s="224" t="s">
        <v>293</v>
      </c>
    </row>
    <row r="177" s="2" customFormat="1" ht="24.15" customHeight="1">
      <c r="A177" s="35"/>
      <c r="B177" s="36"/>
      <c r="C177" s="212" t="s">
        <v>294</v>
      </c>
      <c r="D177" s="212" t="s">
        <v>125</v>
      </c>
      <c r="E177" s="213" t="s">
        <v>295</v>
      </c>
      <c r="F177" s="214" t="s">
        <v>296</v>
      </c>
      <c r="G177" s="215" t="s">
        <v>128</v>
      </c>
      <c r="H177" s="216">
        <v>29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41</v>
      </c>
      <c r="O177" s="88"/>
      <c r="P177" s="222">
        <f>O177*H177</f>
        <v>0</v>
      </c>
      <c r="Q177" s="222">
        <v>0.089219999999999994</v>
      </c>
      <c r="R177" s="222">
        <f>Q177*H177</f>
        <v>2.58738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129</v>
      </c>
      <c r="AT177" s="224" t="s">
        <v>125</v>
      </c>
      <c r="AU177" s="224" t="s">
        <v>86</v>
      </c>
      <c r="AY177" s="14" t="s">
        <v>123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84</v>
      </c>
      <c r="BK177" s="225">
        <f>ROUND(I177*H177,2)</f>
        <v>0</v>
      </c>
      <c r="BL177" s="14" t="s">
        <v>129</v>
      </c>
      <c r="BM177" s="224" t="s">
        <v>297</v>
      </c>
    </row>
    <row r="178" s="12" customFormat="1" ht="22.8" customHeight="1">
      <c r="A178" s="12"/>
      <c r="B178" s="196"/>
      <c r="C178" s="197"/>
      <c r="D178" s="198" t="s">
        <v>75</v>
      </c>
      <c r="E178" s="210" t="s">
        <v>157</v>
      </c>
      <c r="F178" s="210" t="s">
        <v>298</v>
      </c>
      <c r="G178" s="197"/>
      <c r="H178" s="197"/>
      <c r="I178" s="200"/>
      <c r="J178" s="211">
        <f>BK178</f>
        <v>0</v>
      </c>
      <c r="K178" s="197"/>
      <c r="L178" s="202"/>
      <c r="M178" s="203"/>
      <c r="N178" s="204"/>
      <c r="O178" s="204"/>
      <c r="P178" s="205">
        <f>SUM(P179:P189)</f>
        <v>0</v>
      </c>
      <c r="Q178" s="204"/>
      <c r="R178" s="205">
        <f>SUM(R179:R189)</f>
        <v>9.5432799999999993</v>
      </c>
      <c r="S178" s="204"/>
      <c r="T178" s="206">
        <f>SUM(T179:T189)</f>
        <v>4.8580800000000002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7" t="s">
        <v>84</v>
      </c>
      <c r="AT178" s="208" t="s">
        <v>75</v>
      </c>
      <c r="AU178" s="208" t="s">
        <v>84</v>
      </c>
      <c r="AY178" s="207" t="s">
        <v>123</v>
      </c>
      <c r="BK178" s="209">
        <f>SUM(BK179:BK189)</f>
        <v>0</v>
      </c>
    </row>
    <row r="179" s="2" customFormat="1" ht="24.15" customHeight="1">
      <c r="A179" s="35"/>
      <c r="B179" s="36"/>
      <c r="C179" s="212" t="s">
        <v>299</v>
      </c>
      <c r="D179" s="212" t="s">
        <v>125</v>
      </c>
      <c r="E179" s="213" t="s">
        <v>300</v>
      </c>
      <c r="F179" s="214" t="s">
        <v>301</v>
      </c>
      <c r="G179" s="215" t="s">
        <v>160</v>
      </c>
      <c r="H179" s="216">
        <v>2.3740000000000001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41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1.9199999999999999</v>
      </c>
      <c r="T179" s="223">
        <f>S179*H179</f>
        <v>4.5580800000000004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129</v>
      </c>
      <c r="AT179" s="224" t="s">
        <v>125</v>
      </c>
      <c r="AU179" s="224" t="s">
        <v>86</v>
      </c>
      <c r="AY179" s="14" t="s">
        <v>123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84</v>
      </c>
      <c r="BK179" s="225">
        <f>ROUND(I179*H179,2)</f>
        <v>0</v>
      </c>
      <c r="BL179" s="14" t="s">
        <v>129</v>
      </c>
      <c r="BM179" s="224" t="s">
        <v>302</v>
      </c>
    </row>
    <row r="180" s="2" customFormat="1" ht="24.15" customHeight="1">
      <c r="A180" s="35"/>
      <c r="B180" s="36"/>
      <c r="C180" s="212" t="s">
        <v>303</v>
      </c>
      <c r="D180" s="212" t="s">
        <v>125</v>
      </c>
      <c r="E180" s="213" t="s">
        <v>304</v>
      </c>
      <c r="F180" s="214" t="s">
        <v>305</v>
      </c>
      <c r="G180" s="215" t="s">
        <v>229</v>
      </c>
      <c r="H180" s="216">
        <v>6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41</v>
      </c>
      <c r="O180" s="88"/>
      <c r="P180" s="222">
        <f>O180*H180</f>
        <v>0</v>
      </c>
      <c r="Q180" s="222">
        <v>0.12422</v>
      </c>
      <c r="R180" s="222">
        <f>Q180*H180</f>
        <v>0.74531999999999998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129</v>
      </c>
      <c r="AT180" s="224" t="s">
        <v>125</v>
      </c>
      <c r="AU180" s="224" t="s">
        <v>86</v>
      </c>
      <c r="AY180" s="14" t="s">
        <v>123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84</v>
      </c>
      <c r="BK180" s="225">
        <f>ROUND(I180*H180,2)</f>
        <v>0</v>
      </c>
      <c r="BL180" s="14" t="s">
        <v>129</v>
      </c>
      <c r="BM180" s="224" t="s">
        <v>306</v>
      </c>
    </row>
    <row r="181" s="2" customFormat="1" ht="21.75" customHeight="1">
      <c r="A181" s="35"/>
      <c r="B181" s="36"/>
      <c r="C181" s="226" t="s">
        <v>307</v>
      </c>
      <c r="D181" s="226" t="s">
        <v>184</v>
      </c>
      <c r="E181" s="227" t="s">
        <v>308</v>
      </c>
      <c r="F181" s="228" t="s">
        <v>309</v>
      </c>
      <c r="G181" s="229" t="s">
        <v>229</v>
      </c>
      <c r="H181" s="230">
        <v>6</v>
      </c>
      <c r="I181" s="231"/>
      <c r="J181" s="232">
        <f>ROUND(I181*H181,2)</f>
        <v>0</v>
      </c>
      <c r="K181" s="233"/>
      <c r="L181" s="234"/>
      <c r="M181" s="235" t="s">
        <v>1</v>
      </c>
      <c r="N181" s="236" t="s">
        <v>41</v>
      </c>
      <c r="O181" s="88"/>
      <c r="P181" s="222">
        <f>O181*H181</f>
        <v>0</v>
      </c>
      <c r="Q181" s="222">
        <v>0.067000000000000004</v>
      </c>
      <c r="R181" s="222">
        <f>Q181*H181</f>
        <v>0.40200000000000002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157</v>
      </c>
      <c r="AT181" s="224" t="s">
        <v>184</v>
      </c>
      <c r="AU181" s="224" t="s">
        <v>86</v>
      </c>
      <c r="AY181" s="14" t="s">
        <v>123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84</v>
      </c>
      <c r="BK181" s="225">
        <f>ROUND(I181*H181,2)</f>
        <v>0</v>
      </c>
      <c r="BL181" s="14" t="s">
        <v>129</v>
      </c>
      <c r="BM181" s="224" t="s">
        <v>310</v>
      </c>
    </row>
    <row r="182" s="2" customFormat="1" ht="24.15" customHeight="1">
      <c r="A182" s="35"/>
      <c r="B182" s="36"/>
      <c r="C182" s="212" t="s">
        <v>311</v>
      </c>
      <c r="D182" s="212" t="s">
        <v>125</v>
      </c>
      <c r="E182" s="213" t="s">
        <v>312</v>
      </c>
      <c r="F182" s="214" t="s">
        <v>313</v>
      </c>
      <c r="G182" s="215" t="s">
        <v>229</v>
      </c>
      <c r="H182" s="216">
        <v>6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41</v>
      </c>
      <c r="O182" s="88"/>
      <c r="P182" s="222">
        <f>O182*H182</f>
        <v>0</v>
      </c>
      <c r="Q182" s="222">
        <v>0.02972</v>
      </c>
      <c r="R182" s="222">
        <f>Q182*H182</f>
        <v>0.17832000000000001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129</v>
      </c>
      <c r="AT182" s="224" t="s">
        <v>125</v>
      </c>
      <c r="AU182" s="224" t="s">
        <v>86</v>
      </c>
      <c r="AY182" s="14" t="s">
        <v>123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84</v>
      </c>
      <c r="BK182" s="225">
        <f>ROUND(I182*H182,2)</f>
        <v>0</v>
      </c>
      <c r="BL182" s="14" t="s">
        <v>129</v>
      </c>
      <c r="BM182" s="224" t="s">
        <v>314</v>
      </c>
    </row>
    <row r="183" s="2" customFormat="1" ht="24.15" customHeight="1">
      <c r="A183" s="35"/>
      <c r="B183" s="36"/>
      <c r="C183" s="226" t="s">
        <v>315</v>
      </c>
      <c r="D183" s="226" t="s">
        <v>184</v>
      </c>
      <c r="E183" s="227" t="s">
        <v>316</v>
      </c>
      <c r="F183" s="228" t="s">
        <v>317</v>
      </c>
      <c r="G183" s="229" t="s">
        <v>229</v>
      </c>
      <c r="H183" s="230">
        <v>6</v>
      </c>
      <c r="I183" s="231"/>
      <c r="J183" s="232">
        <f>ROUND(I183*H183,2)</f>
        <v>0</v>
      </c>
      <c r="K183" s="233"/>
      <c r="L183" s="234"/>
      <c r="M183" s="235" t="s">
        <v>1</v>
      </c>
      <c r="N183" s="236" t="s">
        <v>41</v>
      </c>
      <c r="O183" s="88"/>
      <c r="P183" s="222">
        <f>O183*H183</f>
        <v>0</v>
      </c>
      <c r="Q183" s="222">
        <v>0.11</v>
      </c>
      <c r="R183" s="222">
        <f>Q183*H183</f>
        <v>0.66000000000000003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157</v>
      </c>
      <c r="AT183" s="224" t="s">
        <v>184</v>
      </c>
      <c r="AU183" s="224" t="s">
        <v>86</v>
      </c>
      <c r="AY183" s="14" t="s">
        <v>123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84</v>
      </c>
      <c r="BK183" s="225">
        <f>ROUND(I183*H183,2)</f>
        <v>0</v>
      </c>
      <c r="BL183" s="14" t="s">
        <v>129</v>
      </c>
      <c r="BM183" s="224" t="s">
        <v>318</v>
      </c>
    </row>
    <row r="184" s="2" customFormat="1" ht="24.15" customHeight="1">
      <c r="A184" s="35"/>
      <c r="B184" s="36"/>
      <c r="C184" s="212" t="s">
        <v>319</v>
      </c>
      <c r="D184" s="212" t="s">
        <v>125</v>
      </c>
      <c r="E184" s="213" t="s">
        <v>320</v>
      </c>
      <c r="F184" s="214" t="s">
        <v>321</v>
      </c>
      <c r="G184" s="215" t="s">
        <v>229</v>
      </c>
      <c r="H184" s="216">
        <v>6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41</v>
      </c>
      <c r="O184" s="88"/>
      <c r="P184" s="222">
        <f>O184*H184</f>
        <v>0</v>
      </c>
      <c r="Q184" s="222">
        <v>0.02972</v>
      </c>
      <c r="R184" s="222">
        <f>Q184*H184</f>
        <v>0.17832000000000001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129</v>
      </c>
      <c r="AT184" s="224" t="s">
        <v>125</v>
      </c>
      <c r="AU184" s="224" t="s">
        <v>86</v>
      </c>
      <c r="AY184" s="14" t="s">
        <v>123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84</v>
      </c>
      <c r="BK184" s="225">
        <f>ROUND(I184*H184,2)</f>
        <v>0</v>
      </c>
      <c r="BL184" s="14" t="s">
        <v>129</v>
      </c>
      <c r="BM184" s="224" t="s">
        <v>322</v>
      </c>
    </row>
    <row r="185" s="2" customFormat="1" ht="24.15" customHeight="1">
      <c r="A185" s="35"/>
      <c r="B185" s="36"/>
      <c r="C185" s="226" t="s">
        <v>323</v>
      </c>
      <c r="D185" s="226" t="s">
        <v>184</v>
      </c>
      <c r="E185" s="227" t="s">
        <v>324</v>
      </c>
      <c r="F185" s="228" t="s">
        <v>325</v>
      </c>
      <c r="G185" s="229" t="s">
        <v>229</v>
      </c>
      <c r="H185" s="230">
        <v>6</v>
      </c>
      <c r="I185" s="231"/>
      <c r="J185" s="232">
        <f>ROUND(I185*H185,2)</f>
        <v>0</v>
      </c>
      <c r="K185" s="233"/>
      <c r="L185" s="234"/>
      <c r="M185" s="235" t="s">
        <v>1</v>
      </c>
      <c r="N185" s="236" t="s">
        <v>41</v>
      </c>
      <c r="O185" s="88"/>
      <c r="P185" s="222">
        <f>O185*H185</f>
        <v>0</v>
      </c>
      <c r="Q185" s="222">
        <v>0.089999999999999997</v>
      </c>
      <c r="R185" s="222">
        <f>Q185*H185</f>
        <v>0.54000000000000004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157</v>
      </c>
      <c r="AT185" s="224" t="s">
        <v>184</v>
      </c>
      <c r="AU185" s="224" t="s">
        <v>86</v>
      </c>
      <c r="AY185" s="14" t="s">
        <v>123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84</v>
      </c>
      <c r="BK185" s="225">
        <f>ROUND(I185*H185,2)</f>
        <v>0</v>
      </c>
      <c r="BL185" s="14" t="s">
        <v>129</v>
      </c>
      <c r="BM185" s="224" t="s">
        <v>326</v>
      </c>
    </row>
    <row r="186" s="2" customFormat="1" ht="24.15" customHeight="1">
      <c r="A186" s="35"/>
      <c r="B186" s="36"/>
      <c r="C186" s="212" t="s">
        <v>327</v>
      </c>
      <c r="D186" s="212" t="s">
        <v>125</v>
      </c>
      <c r="E186" s="213" t="s">
        <v>328</v>
      </c>
      <c r="F186" s="214" t="s">
        <v>329</v>
      </c>
      <c r="G186" s="215" t="s">
        <v>229</v>
      </c>
      <c r="H186" s="216">
        <v>6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41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0.050000000000000003</v>
      </c>
      <c r="T186" s="223">
        <f>S186*H186</f>
        <v>0.30000000000000004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129</v>
      </c>
      <c r="AT186" s="224" t="s">
        <v>125</v>
      </c>
      <c r="AU186" s="224" t="s">
        <v>86</v>
      </c>
      <c r="AY186" s="14" t="s">
        <v>123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84</v>
      </c>
      <c r="BK186" s="225">
        <f>ROUND(I186*H186,2)</f>
        <v>0</v>
      </c>
      <c r="BL186" s="14" t="s">
        <v>129</v>
      </c>
      <c r="BM186" s="224" t="s">
        <v>330</v>
      </c>
    </row>
    <row r="187" s="2" customFormat="1" ht="24.15" customHeight="1">
      <c r="A187" s="35"/>
      <c r="B187" s="36"/>
      <c r="C187" s="212" t="s">
        <v>331</v>
      </c>
      <c r="D187" s="212" t="s">
        <v>125</v>
      </c>
      <c r="E187" s="213" t="s">
        <v>332</v>
      </c>
      <c r="F187" s="214" t="s">
        <v>333</v>
      </c>
      <c r="G187" s="215" t="s">
        <v>229</v>
      </c>
      <c r="H187" s="216">
        <v>6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41</v>
      </c>
      <c r="O187" s="88"/>
      <c r="P187" s="222">
        <f>O187*H187</f>
        <v>0</v>
      </c>
      <c r="Q187" s="222">
        <v>0.21734000000000001</v>
      </c>
      <c r="R187" s="222">
        <f>Q187*H187</f>
        <v>1.3040400000000001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129</v>
      </c>
      <c r="AT187" s="224" t="s">
        <v>125</v>
      </c>
      <c r="AU187" s="224" t="s">
        <v>86</v>
      </c>
      <c r="AY187" s="14" t="s">
        <v>123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84</v>
      </c>
      <c r="BK187" s="225">
        <f>ROUND(I187*H187,2)</f>
        <v>0</v>
      </c>
      <c r="BL187" s="14" t="s">
        <v>129</v>
      </c>
      <c r="BM187" s="224" t="s">
        <v>334</v>
      </c>
    </row>
    <row r="188" s="2" customFormat="1" ht="24.15" customHeight="1">
      <c r="A188" s="35"/>
      <c r="B188" s="36"/>
      <c r="C188" s="226" t="s">
        <v>335</v>
      </c>
      <c r="D188" s="226" t="s">
        <v>184</v>
      </c>
      <c r="E188" s="227" t="s">
        <v>336</v>
      </c>
      <c r="F188" s="228" t="s">
        <v>337</v>
      </c>
      <c r="G188" s="229" t="s">
        <v>229</v>
      </c>
      <c r="H188" s="230">
        <v>6</v>
      </c>
      <c r="I188" s="231"/>
      <c r="J188" s="232">
        <f>ROUND(I188*H188,2)</f>
        <v>0</v>
      </c>
      <c r="K188" s="233"/>
      <c r="L188" s="234"/>
      <c r="M188" s="235" t="s">
        <v>1</v>
      </c>
      <c r="N188" s="236" t="s">
        <v>41</v>
      </c>
      <c r="O188" s="88"/>
      <c r="P188" s="222">
        <f>O188*H188</f>
        <v>0</v>
      </c>
      <c r="Q188" s="222">
        <v>0.092999999999999999</v>
      </c>
      <c r="R188" s="222">
        <f>Q188*H188</f>
        <v>0.55800000000000005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157</v>
      </c>
      <c r="AT188" s="224" t="s">
        <v>184</v>
      </c>
      <c r="AU188" s="224" t="s">
        <v>86</v>
      </c>
      <c r="AY188" s="14" t="s">
        <v>123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84</v>
      </c>
      <c r="BK188" s="225">
        <f>ROUND(I188*H188,2)</f>
        <v>0</v>
      </c>
      <c r="BL188" s="14" t="s">
        <v>129</v>
      </c>
      <c r="BM188" s="224" t="s">
        <v>338</v>
      </c>
    </row>
    <row r="189" s="2" customFormat="1" ht="33" customHeight="1">
      <c r="A189" s="35"/>
      <c r="B189" s="36"/>
      <c r="C189" s="212" t="s">
        <v>339</v>
      </c>
      <c r="D189" s="212" t="s">
        <v>125</v>
      </c>
      <c r="E189" s="213" t="s">
        <v>340</v>
      </c>
      <c r="F189" s="214" t="s">
        <v>341</v>
      </c>
      <c r="G189" s="215" t="s">
        <v>229</v>
      </c>
      <c r="H189" s="216">
        <v>16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41</v>
      </c>
      <c r="O189" s="88"/>
      <c r="P189" s="222">
        <f>O189*H189</f>
        <v>0</v>
      </c>
      <c r="Q189" s="222">
        <v>0.31108000000000002</v>
      </c>
      <c r="R189" s="222">
        <f>Q189*H189</f>
        <v>4.9772800000000004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129</v>
      </c>
      <c r="AT189" s="224" t="s">
        <v>125</v>
      </c>
      <c r="AU189" s="224" t="s">
        <v>86</v>
      </c>
      <c r="AY189" s="14" t="s">
        <v>123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84</v>
      </c>
      <c r="BK189" s="225">
        <f>ROUND(I189*H189,2)</f>
        <v>0</v>
      </c>
      <c r="BL189" s="14" t="s">
        <v>129</v>
      </c>
      <c r="BM189" s="224" t="s">
        <v>342</v>
      </c>
    </row>
    <row r="190" s="12" customFormat="1" ht="22.8" customHeight="1">
      <c r="A190" s="12"/>
      <c r="B190" s="196"/>
      <c r="C190" s="197"/>
      <c r="D190" s="198" t="s">
        <v>75</v>
      </c>
      <c r="E190" s="210" t="s">
        <v>162</v>
      </c>
      <c r="F190" s="210" t="s">
        <v>343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SUM(P191:P219)</f>
        <v>0</v>
      </c>
      <c r="Q190" s="204"/>
      <c r="R190" s="205">
        <f>SUM(R191:R219)</f>
        <v>75.109451800000002</v>
      </c>
      <c r="S190" s="204"/>
      <c r="T190" s="206">
        <f>SUM(T191:T219)</f>
        <v>195.786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84</v>
      </c>
      <c r="AT190" s="208" t="s">
        <v>75</v>
      </c>
      <c r="AU190" s="208" t="s">
        <v>84</v>
      </c>
      <c r="AY190" s="207" t="s">
        <v>123</v>
      </c>
      <c r="BK190" s="209">
        <f>SUM(BK191:BK219)</f>
        <v>0</v>
      </c>
    </row>
    <row r="191" s="2" customFormat="1" ht="24.15" customHeight="1">
      <c r="A191" s="35"/>
      <c r="B191" s="36"/>
      <c r="C191" s="212" t="s">
        <v>344</v>
      </c>
      <c r="D191" s="212" t="s">
        <v>125</v>
      </c>
      <c r="E191" s="213" t="s">
        <v>345</v>
      </c>
      <c r="F191" s="214" t="s">
        <v>346</v>
      </c>
      <c r="G191" s="215" t="s">
        <v>229</v>
      </c>
      <c r="H191" s="216">
        <v>7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41</v>
      </c>
      <c r="O191" s="88"/>
      <c r="P191" s="222">
        <f>O191*H191</f>
        <v>0</v>
      </c>
      <c r="Q191" s="222">
        <v>0.00069999999999999999</v>
      </c>
      <c r="R191" s="222">
        <f>Q191*H191</f>
        <v>0.0048999999999999998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129</v>
      </c>
      <c r="AT191" s="224" t="s">
        <v>125</v>
      </c>
      <c r="AU191" s="224" t="s">
        <v>86</v>
      </c>
      <c r="AY191" s="14" t="s">
        <v>123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84</v>
      </c>
      <c r="BK191" s="225">
        <f>ROUND(I191*H191,2)</f>
        <v>0</v>
      </c>
      <c r="BL191" s="14" t="s">
        <v>129</v>
      </c>
      <c r="BM191" s="224" t="s">
        <v>347</v>
      </c>
    </row>
    <row r="192" s="2" customFormat="1" ht="16.5" customHeight="1">
      <c r="A192" s="35"/>
      <c r="B192" s="36"/>
      <c r="C192" s="226" t="s">
        <v>348</v>
      </c>
      <c r="D192" s="226" t="s">
        <v>184</v>
      </c>
      <c r="E192" s="227" t="s">
        <v>349</v>
      </c>
      <c r="F192" s="228" t="s">
        <v>350</v>
      </c>
      <c r="G192" s="229" t="s">
        <v>229</v>
      </c>
      <c r="H192" s="230">
        <v>2</v>
      </c>
      <c r="I192" s="231"/>
      <c r="J192" s="232">
        <f>ROUND(I192*H192,2)</f>
        <v>0</v>
      </c>
      <c r="K192" s="233"/>
      <c r="L192" s="234"/>
      <c r="M192" s="235" t="s">
        <v>1</v>
      </c>
      <c r="N192" s="236" t="s">
        <v>41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157</v>
      </c>
      <c r="AT192" s="224" t="s">
        <v>184</v>
      </c>
      <c r="AU192" s="224" t="s">
        <v>86</v>
      </c>
      <c r="AY192" s="14" t="s">
        <v>123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84</v>
      </c>
      <c r="BK192" s="225">
        <f>ROUND(I192*H192,2)</f>
        <v>0</v>
      </c>
      <c r="BL192" s="14" t="s">
        <v>129</v>
      </c>
      <c r="BM192" s="224" t="s">
        <v>351</v>
      </c>
    </row>
    <row r="193" s="2" customFormat="1" ht="16.5" customHeight="1">
      <c r="A193" s="35"/>
      <c r="B193" s="36"/>
      <c r="C193" s="226" t="s">
        <v>352</v>
      </c>
      <c r="D193" s="226" t="s">
        <v>184</v>
      </c>
      <c r="E193" s="227" t="s">
        <v>353</v>
      </c>
      <c r="F193" s="228" t="s">
        <v>354</v>
      </c>
      <c r="G193" s="229" t="s">
        <v>229</v>
      </c>
      <c r="H193" s="230">
        <v>3</v>
      </c>
      <c r="I193" s="231"/>
      <c r="J193" s="232">
        <f>ROUND(I193*H193,2)</f>
        <v>0</v>
      </c>
      <c r="K193" s="233"/>
      <c r="L193" s="234"/>
      <c r="M193" s="235" t="s">
        <v>1</v>
      </c>
      <c r="N193" s="236" t="s">
        <v>41</v>
      </c>
      <c r="O193" s="88"/>
      <c r="P193" s="222">
        <f>O193*H193</f>
        <v>0</v>
      </c>
      <c r="Q193" s="222">
        <v>0.0025000000000000001</v>
      </c>
      <c r="R193" s="222">
        <f>Q193*H193</f>
        <v>0.0074999999999999997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157</v>
      </c>
      <c r="AT193" s="224" t="s">
        <v>184</v>
      </c>
      <c r="AU193" s="224" t="s">
        <v>86</v>
      </c>
      <c r="AY193" s="14" t="s">
        <v>123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84</v>
      </c>
      <c r="BK193" s="225">
        <f>ROUND(I193*H193,2)</f>
        <v>0</v>
      </c>
      <c r="BL193" s="14" t="s">
        <v>129</v>
      </c>
      <c r="BM193" s="224" t="s">
        <v>355</v>
      </c>
    </row>
    <row r="194" s="2" customFormat="1" ht="16.5" customHeight="1">
      <c r="A194" s="35"/>
      <c r="B194" s="36"/>
      <c r="C194" s="226" t="s">
        <v>356</v>
      </c>
      <c r="D194" s="226" t="s">
        <v>184</v>
      </c>
      <c r="E194" s="227" t="s">
        <v>357</v>
      </c>
      <c r="F194" s="228" t="s">
        <v>358</v>
      </c>
      <c r="G194" s="229" t="s">
        <v>229</v>
      </c>
      <c r="H194" s="230">
        <v>2</v>
      </c>
      <c r="I194" s="231"/>
      <c r="J194" s="232">
        <f>ROUND(I194*H194,2)</f>
        <v>0</v>
      </c>
      <c r="K194" s="233"/>
      <c r="L194" s="234"/>
      <c r="M194" s="235" t="s">
        <v>1</v>
      </c>
      <c r="N194" s="236" t="s">
        <v>41</v>
      </c>
      <c r="O194" s="88"/>
      <c r="P194" s="222">
        <f>O194*H194</f>
        <v>0</v>
      </c>
      <c r="Q194" s="222">
        <v>0.0025000000000000001</v>
      </c>
      <c r="R194" s="222">
        <f>Q194*H194</f>
        <v>0.0050000000000000001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157</v>
      </c>
      <c r="AT194" s="224" t="s">
        <v>184</v>
      </c>
      <c r="AU194" s="224" t="s">
        <v>86</v>
      </c>
      <c r="AY194" s="14" t="s">
        <v>123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84</v>
      </c>
      <c r="BK194" s="225">
        <f>ROUND(I194*H194,2)</f>
        <v>0</v>
      </c>
      <c r="BL194" s="14" t="s">
        <v>129</v>
      </c>
      <c r="BM194" s="224" t="s">
        <v>359</v>
      </c>
    </row>
    <row r="195" s="2" customFormat="1" ht="24.15" customHeight="1">
      <c r="A195" s="35"/>
      <c r="B195" s="36"/>
      <c r="C195" s="212" t="s">
        <v>360</v>
      </c>
      <c r="D195" s="212" t="s">
        <v>125</v>
      </c>
      <c r="E195" s="213" t="s">
        <v>361</v>
      </c>
      <c r="F195" s="214" t="s">
        <v>362</v>
      </c>
      <c r="G195" s="215" t="s">
        <v>229</v>
      </c>
      <c r="H195" s="216">
        <v>2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41</v>
      </c>
      <c r="O195" s="88"/>
      <c r="P195" s="222">
        <f>O195*H195</f>
        <v>0</v>
      </c>
      <c r="Q195" s="222">
        <v>0.11241</v>
      </c>
      <c r="R195" s="222">
        <f>Q195*H195</f>
        <v>0.22481999999999999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129</v>
      </c>
      <c r="AT195" s="224" t="s">
        <v>125</v>
      </c>
      <c r="AU195" s="224" t="s">
        <v>86</v>
      </c>
      <c r="AY195" s="14" t="s">
        <v>123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84</v>
      </c>
      <c r="BK195" s="225">
        <f>ROUND(I195*H195,2)</f>
        <v>0</v>
      </c>
      <c r="BL195" s="14" t="s">
        <v>129</v>
      </c>
      <c r="BM195" s="224" t="s">
        <v>363</v>
      </c>
    </row>
    <row r="196" s="2" customFormat="1" ht="21.75" customHeight="1">
      <c r="A196" s="35"/>
      <c r="B196" s="36"/>
      <c r="C196" s="226" t="s">
        <v>364</v>
      </c>
      <c r="D196" s="226" t="s">
        <v>184</v>
      </c>
      <c r="E196" s="227" t="s">
        <v>365</v>
      </c>
      <c r="F196" s="228" t="s">
        <v>366</v>
      </c>
      <c r="G196" s="229" t="s">
        <v>229</v>
      </c>
      <c r="H196" s="230">
        <v>2</v>
      </c>
      <c r="I196" s="231"/>
      <c r="J196" s="232">
        <f>ROUND(I196*H196,2)</f>
        <v>0</v>
      </c>
      <c r="K196" s="233"/>
      <c r="L196" s="234"/>
      <c r="M196" s="235" t="s">
        <v>1</v>
      </c>
      <c r="N196" s="236" t="s">
        <v>41</v>
      </c>
      <c r="O196" s="88"/>
      <c r="P196" s="222">
        <f>O196*H196</f>
        <v>0</v>
      </c>
      <c r="Q196" s="222">
        <v>0.0061000000000000004</v>
      </c>
      <c r="R196" s="222">
        <f>Q196*H196</f>
        <v>0.012200000000000001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157</v>
      </c>
      <c r="AT196" s="224" t="s">
        <v>184</v>
      </c>
      <c r="AU196" s="224" t="s">
        <v>86</v>
      </c>
      <c r="AY196" s="14" t="s">
        <v>123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84</v>
      </c>
      <c r="BK196" s="225">
        <f>ROUND(I196*H196,2)</f>
        <v>0</v>
      </c>
      <c r="BL196" s="14" t="s">
        <v>129</v>
      </c>
      <c r="BM196" s="224" t="s">
        <v>367</v>
      </c>
    </row>
    <row r="197" s="2" customFormat="1" ht="16.5" customHeight="1">
      <c r="A197" s="35"/>
      <c r="B197" s="36"/>
      <c r="C197" s="226" t="s">
        <v>368</v>
      </c>
      <c r="D197" s="226" t="s">
        <v>184</v>
      </c>
      <c r="E197" s="227" t="s">
        <v>369</v>
      </c>
      <c r="F197" s="228" t="s">
        <v>370</v>
      </c>
      <c r="G197" s="229" t="s">
        <v>229</v>
      </c>
      <c r="H197" s="230">
        <v>2</v>
      </c>
      <c r="I197" s="231"/>
      <c r="J197" s="232">
        <f>ROUND(I197*H197,2)</f>
        <v>0</v>
      </c>
      <c r="K197" s="233"/>
      <c r="L197" s="234"/>
      <c r="M197" s="235" t="s">
        <v>1</v>
      </c>
      <c r="N197" s="236" t="s">
        <v>41</v>
      </c>
      <c r="O197" s="88"/>
      <c r="P197" s="222">
        <f>O197*H197</f>
        <v>0</v>
      </c>
      <c r="Q197" s="222">
        <v>0.0030000000000000001</v>
      </c>
      <c r="R197" s="222">
        <f>Q197*H197</f>
        <v>0.0060000000000000001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157</v>
      </c>
      <c r="AT197" s="224" t="s">
        <v>184</v>
      </c>
      <c r="AU197" s="224" t="s">
        <v>86</v>
      </c>
      <c r="AY197" s="14" t="s">
        <v>123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84</v>
      </c>
      <c r="BK197" s="225">
        <f>ROUND(I197*H197,2)</f>
        <v>0</v>
      </c>
      <c r="BL197" s="14" t="s">
        <v>129</v>
      </c>
      <c r="BM197" s="224" t="s">
        <v>371</v>
      </c>
    </row>
    <row r="198" s="2" customFormat="1" ht="24.15" customHeight="1">
      <c r="A198" s="35"/>
      <c r="B198" s="36"/>
      <c r="C198" s="212" t="s">
        <v>372</v>
      </c>
      <c r="D198" s="212" t="s">
        <v>125</v>
      </c>
      <c r="E198" s="213" t="s">
        <v>373</v>
      </c>
      <c r="F198" s="214" t="s">
        <v>374</v>
      </c>
      <c r="G198" s="215" t="s">
        <v>223</v>
      </c>
      <c r="H198" s="216">
        <v>152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41</v>
      </c>
      <c r="O198" s="88"/>
      <c r="P198" s="222">
        <f>O198*H198</f>
        <v>0</v>
      </c>
      <c r="Q198" s="222">
        <v>6.9999999999999994E-05</v>
      </c>
      <c r="R198" s="222">
        <f>Q198*H198</f>
        <v>0.010639999999999998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129</v>
      </c>
      <c r="AT198" s="224" t="s">
        <v>125</v>
      </c>
      <c r="AU198" s="224" t="s">
        <v>86</v>
      </c>
      <c r="AY198" s="14" t="s">
        <v>123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84</v>
      </c>
      <c r="BK198" s="225">
        <f>ROUND(I198*H198,2)</f>
        <v>0</v>
      </c>
      <c r="BL198" s="14" t="s">
        <v>129</v>
      </c>
      <c r="BM198" s="224" t="s">
        <v>375</v>
      </c>
    </row>
    <row r="199" s="2" customFormat="1" ht="16.5" customHeight="1">
      <c r="A199" s="35"/>
      <c r="B199" s="36"/>
      <c r="C199" s="212" t="s">
        <v>376</v>
      </c>
      <c r="D199" s="212" t="s">
        <v>125</v>
      </c>
      <c r="E199" s="213" t="s">
        <v>377</v>
      </c>
      <c r="F199" s="214" t="s">
        <v>378</v>
      </c>
      <c r="G199" s="215" t="s">
        <v>223</v>
      </c>
      <c r="H199" s="216">
        <v>152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41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129</v>
      </c>
      <c r="AT199" s="224" t="s">
        <v>125</v>
      </c>
      <c r="AU199" s="224" t="s">
        <v>86</v>
      </c>
      <c r="AY199" s="14" t="s">
        <v>123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84</v>
      </c>
      <c r="BK199" s="225">
        <f>ROUND(I199*H199,2)</f>
        <v>0</v>
      </c>
      <c r="BL199" s="14" t="s">
        <v>129</v>
      </c>
      <c r="BM199" s="224" t="s">
        <v>379</v>
      </c>
    </row>
    <row r="200" s="2" customFormat="1" ht="33" customHeight="1">
      <c r="A200" s="35"/>
      <c r="B200" s="36"/>
      <c r="C200" s="212" t="s">
        <v>380</v>
      </c>
      <c r="D200" s="212" t="s">
        <v>125</v>
      </c>
      <c r="E200" s="213" t="s">
        <v>381</v>
      </c>
      <c r="F200" s="214" t="s">
        <v>382</v>
      </c>
      <c r="G200" s="215" t="s">
        <v>223</v>
      </c>
      <c r="H200" s="216">
        <v>205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41</v>
      </c>
      <c r="O200" s="88"/>
      <c r="P200" s="222">
        <f>O200*H200</f>
        <v>0</v>
      </c>
      <c r="Q200" s="222">
        <v>0.15540000000000001</v>
      </c>
      <c r="R200" s="222">
        <f>Q200*H200</f>
        <v>31.857000000000003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129</v>
      </c>
      <c r="AT200" s="224" t="s">
        <v>125</v>
      </c>
      <c r="AU200" s="224" t="s">
        <v>86</v>
      </c>
      <c r="AY200" s="14" t="s">
        <v>123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84</v>
      </c>
      <c r="BK200" s="225">
        <f>ROUND(I200*H200,2)</f>
        <v>0</v>
      </c>
      <c r="BL200" s="14" t="s">
        <v>129</v>
      </c>
      <c r="BM200" s="224" t="s">
        <v>383</v>
      </c>
    </row>
    <row r="201" s="2" customFormat="1" ht="16.5" customHeight="1">
      <c r="A201" s="35"/>
      <c r="B201" s="36"/>
      <c r="C201" s="226" t="s">
        <v>384</v>
      </c>
      <c r="D201" s="226" t="s">
        <v>184</v>
      </c>
      <c r="E201" s="227" t="s">
        <v>385</v>
      </c>
      <c r="F201" s="228" t="s">
        <v>386</v>
      </c>
      <c r="G201" s="229" t="s">
        <v>223</v>
      </c>
      <c r="H201" s="230">
        <v>160.59</v>
      </c>
      <c r="I201" s="231"/>
      <c r="J201" s="232">
        <f>ROUND(I201*H201,2)</f>
        <v>0</v>
      </c>
      <c r="K201" s="233"/>
      <c r="L201" s="234"/>
      <c r="M201" s="235" t="s">
        <v>1</v>
      </c>
      <c r="N201" s="236" t="s">
        <v>41</v>
      </c>
      <c r="O201" s="88"/>
      <c r="P201" s="222">
        <f>O201*H201</f>
        <v>0</v>
      </c>
      <c r="Q201" s="222">
        <v>0.080000000000000002</v>
      </c>
      <c r="R201" s="222">
        <f>Q201*H201</f>
        <v>12.847200000000001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157</v>
      </c>
      <c r="AT201" s="224" t="s">
        <v>184</v>
      </c>
      <c r="AU201" s="224" t="s">
        <v>86</v>
      </c>
      <c r="AY201" s="14" t="s">
        <v>123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84</v>
      </c>
      <c r="BK201" s="225">
        <f>ROUND(I201*H201,2)</f>
        <v>0</v>
      </c>
      <c r="BL201" s="14" t="s">
        <v>129</v>
      </c>
      <c r="BM201" s="224" t="s">
        <v>387</v>
      </c>
    </row>
    <row r="202" s="2" customFormat="1" ht="24.15" customHeight="1">
      <c r="A202" s="35"/>
      <c r="B202" s="36"/>
      <c r="C202" s="226" t="s">
        <v>388</v>
      </c>
      <c r="D202" s="226" t="s">
        <v>184</v>
      </c>
      <c r="E202" s="227" t="s">
        <v>389</v>
      </c>
      <c r="F202" s="228" t="s">
        <v>390</v>
      </c>
      <c r="G202" s="229" t="s">
        <v>223</v>
      </c>
      <c r="H202" s="230">
        <v>35.350000000000001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41</v>
      </c>
      <c r="O202" s="88"/>
      <c r="P202" s="222">
        <f>O202*H202</f>
        <v>0</v>
      </c>
      <c r="Q202" s="222">
        <v>0.048300000000000003</v>
      </c>
      <c r="R202" s="222">
        <f>Q202*H202</f>
        <v>1.7074050000000001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157</v>
      </c>
      <c r="AT202" s="224" t="s">
        <v>184</v>
      </c>
      <c r="AU202" s="224" t="s">
        <v>86</v>
      </c>
      <c r="AY202" s="14" t="s">
        <v>123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84</v>
      </c>
      <c r="BK202" s="225">
        <f>ROUND(I202*H202,2)</f>
        <v>0</v>
      </c>
      <c r="BL202" s="14" t="s">
        <v>129</v>
      </c>
      <c r="BM202" s="224" t="s">
        <v>391</v>
      </c>
    </row>
    <row r="203" s="2" customFormat="1" ht="24.15" customHeight="1">
      <c r="A203" s="35"/>
      <c r="B203" s="36"/>
      <c r="C203" s="226" t="s">
        <v>392</v>
      </c>
      <c r="D203" s="226" t="s">
        <v>184</v>
      </c>
      <c r="E203" s="227" t="s">
        <v>393</v>
      </c>
      <c r="F203" s="228" t="s">
        <v>394</v>
      </c>
      <c r="G203" s="229" t="s">
        <v>223</v>
      </c>
      <c r="H203" s="230">
        <v>13</v>
      </c>
      <c r="I203" s="231"/>
      <c r="J203" s="232">
        <f>ROUND(I203*H203,2)</f>
        <v>0</v>
      </c>
      <c r="K203" s="233"/>
      <c r="L203" s="234"/>
      <c r="M203" s="235" t="s">
        <v>1</v>
      </c>
      <c r="N203" s="236" t="s">
        <v>41</v>
      </c>
      <c r="O203" s="88"/>
      <c r="P203" s="222">
        <f>O203*H203</f>
        <v>0</v>
      </c>
      <c r="Q203" s="222">
        <v>0.065670000000000006</v>
      </c>
      <c r="R203" s="222">
        <f>Q203*H203</f>
        <v>0.85371000000000008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157</v>
      </c>
      <c r="AT203" s="224" t="s">
        <v>184</v>
      </c>
      <c r="AU203" s="224" t="s">
        <v>86</v>
      </c>
      <c r="AY203" s="14" t="s">
        <v>123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84</v>
      </c>
      <c r="BK203" s="225">
        <f>ROUND(I203*H203,2)</f>
        <v>0</v>
      </c>
      <c r="BL203" s="14" t="s">
        <v>129</v>
      </c>
      <c r="BM203" s="224" t="s">
        <v>395</v>
      </c>
    </row>
    <row r="204" s="2" customFormat="1" ht="33" customHeight="1">
      <c r="A204" s="35"/>
      <c r="B204" s="36"/>
      <c r="C204" s="212" t="s">
        <v>396</v>
      </c>
      <c r="D204" s="212" t="s">
        <v>125</v>
      </c>
      <c r="E204" s="213" t="s">
        <v>397</v>
      </c>
      <c r="F204" s="214" t="s">
        <v>398</v>
      </c>
      <c r="G204" s="215" t="s">
        <v>223</v>
      </c>
      <c r="H204" s="216">
        <v>17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41</v>
      </c>
      <c r="O204" s="88"/>
      <c r="P204" s="222">
        <f>O204*H204</f>
        <v>0</v>
      </c>
      <c r="Q204" s="222">
        <v>0.1295</v>
      </c>
      <c r="R204" s="222">
        <f>Q204*H204</f>
        <v>2.2015000000000002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129</v>
      </c>
      <c r="AT204" s="224" t="s">
        <v>125</v>
      </c>
      <c r="AU204" s="224" t="s">
        <v>86</v>
      </c>
      <c r="AY204" s="14" t="s">
        <v>123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84</v>
      </c>
      <c r="BK204" s="225">
        <f>ROUND(I204*H204,2)</f>
        <v>0</v>
      </c>
      <c r="BL204" s="14" t="s">
        <v>129</v>
      </c>
      <c r="BM204" s="224" t="s">
        <v>399</v>
      </c>
    </row>
    <row r="205" s="2" customFormat="1" ht="16.5" customHeight="1">
      <c r="A205" s="35"/>
      <c r="B205" s="36"/>
      <c r="C205" s="226" t="s">
        <v>400</v>
      </c>
      <c r="D205" s="226" t="s">
        <v>184</v>
      </c>
      <c r="E205" s="227" t="s">
        <v>401</v>
      </c>
      <c r="F205" s="228" t="s">
        <v>402</v>
      </c>
      <c r="G205" s="229" t="s">
        <v>223</v>
      </c>
      <c r="H205" s="230">
        <v>17.170000000000002</v>
      </c>
      <c r="I205" s="231"/>
      <c r="J205" s="232">
        <f>ROUND(I205*H205,2)</f>
        <v>0</v>
      </c>
      <c r="K205" s="233"/>
      <c r="L205" s="234"/>
      <c r="M205" s="235" t="s">
        <v>1</v>
      </c>
      <c r="N205" s="236" t="s">
        <v>41</v>
      </c>
      <c r="O205" s="88"/>
      <c r="P205" s="222">
        <f>O205*H205</f>
        <v>0</v>
      </c>
      <c r="Q205" s="222">
        <v>0.024</v>
      </c>
      <c r="R205" s="222">
        <f>Q205*H205</f>
        <v>0.41208000000000006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157</v>
      </c>
      <c r="AT205" s="224" t="s">
        <v>184</v>
      </c>
      <c r="AU205" s="224" t="s">
        <v>86</v>
      </c>
      <c r="AY205" s="14" t="s">
        <v>123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84</v>
      </c>
      <c r="BK205" s="225">
        <f>ROUND(I205*H205,2)</f>
        <v>0</v>
      </c>
      <c r="BL205" s="14" t="s">
        <v>129</v>
      </c>
      <c r="BM205" s="224" t="s">
        <v>403</v>
      </c>
    </row>
    <row r="206" s="2" customFormat="1" ht="24.15" customHeight="1">
      <c r="A206" s="35"/>
      <c r="B206" s="36"/>
      <c r="C206" s="212" t="s">
        <v>404</v>
      </c>
      <c r="D206" s="212" t="s">
        <v>125</v>
      </c>
      <c r="E206" s="213" t="s">
        <v>405</v>
      </c>
      <c r="F206" s="214" t="s">
        <v>406</v>
      </c>
      <c r="G206" s="215" t="s">
        <v>160</v>
      </c>
      <c r="H206" s="216">
        <v>6.3200000000000003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41</v>
      </c>
      <c r="O206" s="88"/>
      <c r="P206" s="222">
        <f>O206*H206</f>
        <v>0</v>
      </c>
      <c r="Q206" s="222">
        <v>2.2563399999999998</v>
      </c>
      <c r="R206" s="222">
        <f>Q206*H206</f>
        <v>14.260068799999999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129</v>
      </c>
      <c r="AT206" s="224" t="s">
        <v>125</v>
      </c>
      <c r="AU206" s="224" t="s">
        <v>86</v>
      </c>
      <c r="AY206" s="14" t="s">
        <v>123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84</v>
      </c>
      <c r="BK206" s="225">
        <f>ROUND(I206*H206,2)</f>
        <v>0</v>
      </c>
      <c r="BL206" s="14" t="s">
        <v>129</v>
      </c>
      <c r="BM206" s="224" t="s">
        <v>407</v>
      </c>
    </row>
    <row r="207" s="2" customFormat="1" ht="24.15" customHeight="1">
      <c r="A207" s="35"/>
      <c r="B207" s="36"/>
      <c r="C207" s="212" t="s">
        <v>408</v>
      </c>
      <c r="D207" s="212" t="s">
        <v>125</v>
      </c>
      <c r="E207" s="213" t="s">
        <v>409</v>
      </c>
      <c r="F207" s="214" t="s">
        <v>410</v>
      </c>
      <c r="G207" s="215" t="s">
        <v>223</v>
      </c>
      <c r="H207" s="216">
        <v>1250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41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129</v>
      </c>
      <c r="AT207" s="224" t="s">
        <v>125</v>
      </c>
      <c r="AU207" s="224" t="s">
        <v>86</v>
      </c>
      <c r="AY207" s="14" t="s">
        <v>123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84</v>
      </c>
      <c r="BK207" s="225">
        <f>ROUND(I207*H207,2)</f>
        <v>0</v>
      </c>
      <c r="BL207" s="14" t="s">
        <v>129</v>
      </c>
      <c r="BM207" s="224" t="s">
        <v>411</v>
      </c>
    </row>
    <row r="208" s="2" customFormat="1" ht="24.15" customHeight="1">
      <c r="A208" s="35"/>
      <c r="B208" s="36"/>
      <c r="C208" s="212" t="s">
        <v>412</v>
      </c>
      <c r="D208" s="212" t="s">
        <v>125</v>
      </c>
      <c r="E208" s="213" t="s">
        <v>413</v>
      </c>
      <c r="F208" s="214" t="s">
        <v>414</v>
      </c>
      <c r="G208" s="215" t="s">
        <v>223</v>
      </c>
      <c r="H208" s="216">
        <v>1250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41</v>
      </c>
      <c r="O208" s="88"/>
      <c r="P208" s="222">
        <f>O208*H208</f>
        <v>0</v>
      </c>
      <c r="Q208" s="222">
        <v>9.0000000000000006E-05</v>
      </c>
      <c r="R208" s="222">
        <f>Q208*H208</f>
        <v>0.1125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129</v>
      </c>
      <c r="AT208" s="224" t="s">
        <v>125</v>
      </c>
      <c r="AU208" s="224" t="s">
        <v>86</v>
      </c>
      <c r="AY208" s="14" t="s">
        <v>123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84</v>
      </c>
      <c r="BK208" s="225">
        <f>ROUND(I208*H208,2)</f>
        <v>0</v>
      </c>
      <c r="BL208" s="14" t="s">
        <v>129</v>
      </c>
      <c r="BM208" s="224" t="s">
        <v>415</v>
      </c>
    </row>
    <row r="209" s="2" customFormat="1" ht="24.15" customHeight="1">
      <c r="A209" s="35"/>
      <c r="B209" s="36"/>
      <c r="C209" s="212" t="s">
        <v>416</v>
      </c>
      <c r="D209" s="212" t="s">
        <v>125</v>
      </c>
      <c r="E209" s="213" t="s">
        <v>417</v>
      </c>
      <c r="F209" s="214" t="s">
        <v>418</v>
      </c>
      <c r="G209" s="215" t="s">
        <v>128</v>
      </c>
      <c r="H209" s="216">
        <v>763.79999999999995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41</v>
      </c>
      <c r="O209" s="88"/>
      <c r="P209" s="222">
        <f>O209*H209</f>
        <v>0</v>
      </c>
      <c r="Q209" s="222">
        <v>0.013860000000000001</v>
      </c>
      <c r="R209" s="222">
        <f>Q209*H209</f>
        <v>10.586268000000001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129</v>
      </c>
      <c r="AT209" s="224" t="s">
        <v>125</v>
      </c>
      <c r="AU209" s="224" t="s">
        <v>86</v>
      </c>
      <c r="AY209" s="14" t="s">
        <v>123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84</v>
      </c>
      <c r="BK209" s="225">
        <f>ROUND(I209*H209,2)</f>
        <v>0</v>
      </c>
      <c r="BL209" s="14" t="s">
        <v>129</v>
      </c>
      <c r="BM209" s="224" t="s">
        <v>419</v>
      </c>
    </row>
    <row r="210" s="2" customFormat="1" ht="16.5" customHeight="1">
      <c r="A210" s="35"/>
      <c r="B210" s="36"/>
      <c r="C210" s="212" t="s">
        <v>420</v>
      </c>
      <c r="D210" s="212" t="s">
        <v>125</v>
      </c>
      <c r="E210" s="213" t="s">
        <v>421</v>
      </c>
      <c r="F210" s="214" t="s">
        <v>422</v>
      </c>
      <c r="G210" s="215" t="s">
        <v>223</v>
      </c>
      <c r="H210" s="216">
        <v>62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41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129</v>
      </c>
      <c r="AT210" s="224" t="s">
        <v>125</v>
      </c>
      <c r="AU210" s="224" t="s">
        <v>86</v>
      </c>
      <c r="AY210" s="14" t="s">
        <v>123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84</v>
      </c>
      <c r="BK210" s="225">
        <f>ROUND(I210*H210,2)</f>
        <v>0</v>
      </c>
      <c r="BL210" s="14" t="s">
        <v>129</v>
      </c>
      <c r="BM210" s="224" t="s">
        <v>423</v>
      </c>
    </row>
    <row r="211" s="2" customFormat="1" ht="24.15" customHeight="1">
      <c r="A211" s="35"/>
      <c r="B211" s="36"/>
      <c r="C211" s="212" t="s">
        <v>424</v>
      </c>
      <c r="D211" s="212" t="s">
        <v>125</v>
      </c>
      <c r="E211" s="213" t="s">
        <v>425</v>
      </c>
      <c r="F211" s="214" t="s">
        <v>426</v>
      </c>
      <c r="G211" s="215" t="s">
        <v>223</v>
      </c>
      <c r="H211" s="216">
        <v>22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41</v>
      </c>
      <c r="O211" s="88"/>
      <c r="P211" s="222">
        <f>O211*H211</f>
        <v>0</v>
      </c>
      <c r="Q211" s="222">
        <v>3.0000000000000001E-05</v>
      </c>
      <c r="R211" s="222">
        <f>Q211*H211</f>
        <v>0.00066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129</v>
      </c>
      <c r="AT211" s="224" t="s">
        <v>125</v>
      </c>
      <c r="AU211" s="224" t="s">
        <v>86</v>
      </c>
      <c r="AY211" s="14" t="s">
        <v>123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84</v>
      </c>
      <c r="BK211" s="225">
        <f>ROUND(I211*H211,2)</f>
        <v>0</v>
      </c>
      <c r="BL211" s="14" t="s">
        <v>129</v>
      </c>
      <c r="BM211" s="224" t="s">
        <v>427</v>
      </c>
    </row>
    <row r="212" s="2" customFormat="1" ht="24.15" customHeight="1">
      <c r="A212" s="35"/>
      <c r="B212" s="36"/>
      <c r="C212" s="212" t="s">
        <v>428</v>
      </c>
      <c r="D212" s="212" t="s">
        <v>125</v>
      </c>
      <c r="E212" s="213" t="s">
        <v>429</v>
      </c>
      <c r="F212" s="214" t="s">
        <v>430</v>
      </c>
      <c r="G212" s="215" t="s">
        <v>223</v>
      </c>
      <c r="H212" s="216">
        <v>408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41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0.19400000000000001</v>
      </c>
      <c r="T212" s="223">
        <f>S212*H212</f>
        <v>79.152000000000001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129</v>
      </c>
      <c r="AT212" s="224" t="s">
        <v>125</v>
      </c>
      <c r="AU212" s="224" t="s">
        <v>86</v>
      </c>
      <c r="AY212" s="14" t="s">
        <v>123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84</v>
      </c>
      <c r="BK212" s="225">
        <f>ROUND(I212*H212,2)</f>
        <v>0</v>
      </c>
      <c r="BL212" s="14" t="s">
        <v>129</v>
      </c>
      <c r="BM212" s="224" t="s">
        <v>431</v>
      </c>
    </row>
    <row r="213" s="2" customFormat="1" ht="24.15" customHeight="1">
      <c r="A213" s="35"/>
      <c r="B213" s="36"/>
      <c r="C213" s="212" t="s">
        <v>432</v>
      </c>
      <c r="D213" s="212" t="s">
        <v>125</v>
      </c>
      <c r="E213" s="213" t="s">
        <v>433</v>
      </c>
      <c r="F213" s="214" t="s">
        <v>434</v>
      </c>
      <c r="G213" s="215" t="s">
        <v>223</v>
      </c>
      <c r="H213" s="216">
        <v>47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41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0.085999999999999993</v>
      </c>
      <c r="T213" s="223">
        <f>S213*H213</f>
        <v>4.0419999999999998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129</v>
      </c>
      <c r="AT213" s="224" t="s">
        <v>125</v>
      </c>
      <c r="AU213" s="224" t="s">
        <v>86</v>
      </c>
      <c r="AY213" s="14" t="s">
        <v>123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84</v>
      </c>
      <c r="BK213" s="225">
        <f>ROUND(I213*H213,2)</f>
        <v>0</v>
      </c>
      <c r="BL213" s="14" t="s">
        <v>129</v>
      </c>
      <c r="BM213" s="224" t="s">
        <v>435</v>
      </c>
    </row>
    <row r="214" s="2" customFormat="1" ht="16.5" customHeight="1">
      <c r="A214" s="35"/>
      <c r="B214" s="36"/>
      <c r="C214" s="212" t="s">
        <v>436</v>
      </c>
      <c r="D214" s="212" t="s">
        <v>125</v>
      </c>
      <c r="E214" s="213" t="s">
        <v>437</v>
      </c>
      <c r="F214" s="214" t="s">
        <v>438</v>
      </c>
      <c r="G214" s="215" t="s">
        <v>128</v>
      </c>
      <c r="H214" s="216">
        <v>1959.4000000000001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41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0.01</v>
      </c>
      <c r="T214" s="223">
        <f>S214*H214</f>
        <v>19.594000000000001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129</v>
      </c>
      <c r="AT214" s="224" t="s">
        <v>125</v>
      </c>
      <c r="AU214" s="224" t="s">
        <v>86</v>
      </c>
      <c r="AY214" s="14" t="s">
        <v>123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84</v>
      </c>
      <c r="BK214" s="225">
        <f>ROUND(I214*H214,2)</f>
        <v>0</v>
      </c>
      <c r="BL214" s="14" t="s">
        <v>129</v>
      </c>
      <c r="BM214" s="224" t="s">
        <v>439</v>
      </c>
    </row>
    <row r="215" s="2" customFormat="1" ht="16.5" customHeight="1">
      <c r="A215" s="35"/>
      <c r="B215" s="36"/>
      <c r="C215" s="212" t="s">
        <v>440</v>
      </c>
      <c r="D215" s="212" t="s">
        <v>125</v>
      </c>
      <c r="E215" s="213" t="s">
        <v>441</v>
      </c>
      <c r="F215" s="214" t="s">
        <v>442</v>
      </c>
      <c r="G215" s="215" t="s">
        <v>128</v>
      </c>
      <c r="H215" s="216">
        <v>736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41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0.126</v>
      </c>
      <c r="T215" s="223">
        <f>S215*H215</f>
        <v>92.736000000000004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129</v>
      </c>
      <c r="AT215" s="224" t="s">
        <v>125</v>
      </c>
      <c r="AU215" s="224" t="s">
        <v>86</v>
      </c>
      <c r="AY215" s="14" t="s">
        <v>123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84</v>
      </c>
      <c r="BK215" s="225">
        <f>ROUND(I215*H215,2)</f>
        <v>0</v>
      </c>
      <c r="BL215" s="14" t="s">
        <v>129</v>
      </c>
      <c r="BM215" s="224" t="s">
        <v>443</v>
      </c>
    </row>
    <row r="216" s="2" customFormat="1" ht="24.15" customHeight="1">
      <c r="A216" s="35"/>
      <c r="B216" s="36"/>
      <c r="C216" s="212" t="s">
        <v>444</v>
      </c>
      <c r="D216" s="212" t="s">
        <v>125</v>
      </c>
      <c r="E216" s="213" t="s">
        <v>445</v>
      </c>
      <c r="F216" s="214" t="s">
        <v>446</v>
      </c>
      <c r="G216" s="215" t="s">
        <v>229</v>
      </c>
      <c r="H216" s="216">
        <v>3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41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0.082000000000000003</v>
      </c>
      <c r="T216" s="223">
        <f>S216*H216</f>
        <v>0.246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129</v>
      </c>
      <c r="AT216" s="224" t="s">
        <v>125</v>
      </c>
      <c r="AU216" s="224" t="s">
        <v>86</v>
      </c>
      <c r="AY216" s="14" t="s">
        <v>123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84</v>
      </c>
      <c r="BK216" s="225">
        <f>ROUND(I216*H216,2)</f>
        <v>0</v>
      </c>
      <c r="BL216" s="14" t="s">
        <v>129</v>
      </c>
      <c r="BM216" s="224" t="s">
        <v>447</v>
      </c>
    </row>
    <row r="217" s="2" customFormat="1" ht="24.15" customHeight="1">
      <c r="A217" s="35"/>
      <c r="B217" s="36"/>
      <c r="C217" s="212" t="s">
        <v>448</v>
      </c>
      <c r="D217" s="212" t="s">
        <v>125</v>
      </c>
      <c r="E217" s="213" t="s">
        <v>449</v>
      </c>
      <c r="F217" s="214" t="s">
        <v>450</v>
      </c>
      <c r="G217" s="215" t="s">
        <v>229</v>
      </c>
      <c r="H217" s="216">
        <v>4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41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0.0040000000000000001</v>
      </c>
      <c r="T217" s="223">
        <f>S217*H217</f>
        <v>0.016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129</v>
      </c>
      <c r="AT217" s="224" t="s">
        <v>125</v>
      </c>
      <c r="AU217" s="224" t="s">
        <v>86</v>
      </c>
      <c r="AY217" s="14" t="s">
        <v>123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84</v>
      </c>
      <c r="BK217" s="225">
        <f>ROUND(I217*H217,2)</f>
        <v>0</v>
      </c>
      <c r="BL217" s="14" t="s">
        <v>129</v>
      </c>
      <c r="BM217" s="224" t="s">
        <v>451</v>
      </c>
    </row>
    <row r="218" s="2" customFormat="1" ht="24.15" customHeight="1">
      <c r="A218" s="35"/>
      <c r="B218" s="36"/>
      <c r="C218" s="212" t="s">
        <v>452</v>
      </c>
      <c r="D218" s="212" t="s">
        <v>125</v>
      </c>
      <c r="E218" s="213" t="s">
        <v>453</v>
      </c>
      <c r="F218" s="214" t="s">
        <v>454</v>
      </c>
      <c r="G218" s="215" t="s">
        <v>128</v>
      </c>
      <c r="H218" s="216">
        <v>27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41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129</v>
      </c>
      <c r="AT218" s="224" t="s">
        <v>125</v>
      </c>
      <c r="AU218" s="224" t="s">
        <v>86</v>
      </c>
      <c r="AY218" s="14" t="s">
        <v>123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84</v>
      </c>
      <c r="BK218" s="225">
        <f>ROUND(I218*H218,2)</f>
        <v>0</v>
      </c>
      <c r="BL218" s="14" t="s">
        <v>129</v>
      </c>
      <c r="BM218" s="224" t="s">
        <v>455</v>
      </c>
    </row>
    <row r="219" s="2" customFormat="1" ht="24.15" customHeight="1">
      <c r="A219" s="35"/>
      <c r="B219" s="36"/>
      <c r="C219" s="212" t="s">
        <v>456</v>
      </c>
      <c r="D219" s="212" t="s">
        <v>125</v>
      </c>
      <c r="E219" s="213" t="s">
        <v>457</v>
      </c>
      <c r="F219" s="214" t="s">
        <v>458</v>
      </c>
      <c r="G219" s="215" t="s">
        <v>128</v>
      </c>
      <c r="H219" s="216">
        <v>38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41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129</v>
      </c>
      <c r="AT219" s="224" t="s">
        <v>125</v>
      </c>
      <c r="AU219" s="224" t="s">
        <v>86</v>
      </c>
      <c r="AY219" s="14" t="s">
        <v>123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84</v>
      </c>
      <c r="BK219" s="225">
        <f>ROUND(I219*H219,2)</f>
        <v>0</v>
      </c>
      <c r="BL219" s="14" t="s">
        <v>129</v>
      </c>
      <c r="BM219" s="224" t="s">
        <v>459</v>
      </c>
    </row>
    <row r="220" s="12" customFormat="1" ht="22.8" customHeight="1">
      <c r="A220" s="12"/>
      <c r="B220" s="196"/>
      <c r="C220" s="197"/>
      <c r="D220" s="198" t="s">
        <v>75</v>
      </c>
      <c r="E220" s="210" t="s">
        <v>460</v>
      </c>
      <c r="F220" s="210" t="s">
        <v>461</v>
      </c>
      <c r="G220" s="197"/>
      <c r="H220" s="197"/>
      <c r="I220" s="200"/>
      <c r="J220" s="211">
        <f>BK220</f>
        <v>0</v>
      </c>
      <c r="K220" s="197"/>
      <c r="L220" s="202"/>
      <c r="M220" s="203"/>
      <c r="N220" s="204"/>
      <c r="O220" s="204"/>
      <c r="P220" s="205">
        <f>SUM(P221:P227)</f>
        <v>0</v>
      </c>
      <c r="Q220" s="204"/>
      <c r="R220" s="205">
        <f>SUM(R221:R227)</f>
        <v>0</v>
      </c>
      <c r="S220" s="204"/>
      <c r="T220" s="206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7" t="s">
        <v>84</v>
      </c>
      <c r="AT220" s="208" t="s">
        <v>75</v>
      </c>
      <c r="AU220" s="208" t="s">
        <v>84</v>
      </c>
      <c r="AY220" s="207" t="s">
        <v>123</v>
      </c>
      <c r="BK220" s="209">
        <f>SUM(BK221:BK227)</f>
        <v>0</v>
      </c>
    </row>
    <row r="221" s="2" customFormat="1" ht="21.75" customHeight="1">
      <c r="A221" s="35"/>
      <c r="B221" s="36"/>
      <c r="C221" s="212" t="s">
        <v>462</v>
      </c>
      <c r="D221" s="212" t="s">
        <v>125</v>
      </c>
      <c r="E221" s="213" t="s">
        <v>463</v>
      </c>
      <c r="F221" s="214" t="s">
        <v>464</v>
      </c>
      <c r="G221" s="215" t="s">
        <v>177</v>
      </c>
      <c r="H221" s="216">
        <v>565.51700000000005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41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129</v>
      </c>
      <c r="AT221" s="224" t="s">
        <v>125</v>
      </c>
      <c r="AU221" s="224" t="s">
        <v>86</v>
      </c>
      <c r="AY221" s="14" t="s">
        <v>123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84</v>
      </c>
      <c r="BK221" s="225">
        <f>ROUND(I221*H221,2)</f>
        <v>0</v>
      </c>
      <c r="BL221" s="14" t="s">
        <v>129</v>
      </c>
      <c r="BM221" s="224" t="s">
        <v>465</v>
      </c>
    </row>
    <row r="222" s="2" customFormat="1" ht="24.15" customHeight="1">
      <c r="A222" s="35"/>
      <c r="B222" s="36"/>
      <c r="C222" s="212" t="s">
        <v>466</v>
      </c>
      <c r="D222" s="212" t="s">
        <v>125</v>
      </c>
      <c r="E222" s="213" t="s">
        <v>467</v>
      </c>
      <c r="F222" s="214" t="s">
        <v>468</v>
      </c>
      <c r="G222" s="215" t="s">
        <v>177</v>
      </c>
      <c r="H222" s="216">
        <v>10744.823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41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129</v>
      </c>
      <c r="AT222" s="224" t="s">
        <v>125</v>
      </c>
      <c r="AU222" s="224" t="s">
        <v>86</v>
      </c>
      <c r="AY222" s="14" t="s">
        <v>123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84</v>
      </c>
      <c r="BK222" s="225">
        <f>ROUND(I222*H222,2)</f>
        <v>0</v>
      </c>
      <c r="BL222" s="14" t="s">
        <v>129</v>
      </c>
      <c r="BM222" s="224" t="s">
        <v>469</v>
      </c>
    </row>
    <row r="223" s="2" customFormat="1" ht="21.75" customHeight="1">
      <c r="A223" s="35"/>
      <c r="B223" s="36"/>
      <c r="C223" s="212" t="s">
        <v>470</v>
      </c>
      <c r="D223" s="212" t="s">
        <v>125</v>
      </c>
      <c r="E223" s="213" t="s">
        <v>471</v>
      </c>
      <c r="F223" s="214" t="s">
        <v>472</v>
      </c>
      <c r="G223" s="215" t="s">
        <v>177</v>
      </c>
      <c r="H223" s="216">
        <v>5.1200000000000001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41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129</v>
      </c>
      <c r="AT223" s="224" t="s">
        <v>125</v>
      </c>
      <c r="AU223" s="224" t="s">
        <v>86</v>
      </c>
      <c r="AY223" s="14" t="s">
        <v>123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84</v>
      </c>
      <c r="BK223" s="225">
        <f>ROUND(I223*H223,2)</f>
        <v>0</v>
      </c>
      <c r="BL223" s="14" t="s">
        <v>129</v>
      </c>
      <c r="BM223" s="224" t="s">
        <v>473</v>
      </c>
    </row>
    <row r="224" s="2" customFormat="1" ht="24.15" customHeight="1">
      <c r="A224" s="35"/>
      <c r="B224" s="36"/>
      <c r="C224" s="212" t="s">
        <v>474</v>
      </c>
      <c r="D224" s="212" t="s">
        <v>125</v>
      </c>
      <c r="E224" s="213" t="s">
        <v>475</v>
      </c>
      <c r="F224" s="214" t="s">
        <v>476</v>
      </c>
      <c r="G224" s="215" t="s">
        <v>177</v>
      </c>
      <c r="H224" s="216">
        <v>97.280000000000001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41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129</v>
      </c>
      <c r="AT224" s="224" t="s">
        <v>125</v>
      </c>
      <c r="AU224" s="224" t="s">
        <v>86</v>
      </c>
      <c r="AY224" s="14" t="s">
        <v>123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84</v>
      </c>
      <c r="BK224" s="225">
        <f>ROUND(I224*H224,2)</f>
        <v>0</v>
      </c>
      <c r="BL224" s="14" t="s">
        <v>129</v>
      </c>
      <c r="BM224" s="224" t="s">
        <v>477</v>
      </c>
    </row>
    <row r="225" s="2" customFormat="1" ht="33" customHeight="1">
      <c r="A225" s="35"/>
      <c r="B225" s="36"/>
      <c r="C225" s="212" t="s">
        <v>478</v>
      </c>
      <c r="D225" s="212" t="s">
        <v>125</v>
      </c>
      <c r="E225" s="213" t="s">
        <v>479</v>
      </c>
      <c r="F225" s="214" t="s">
        <v>480</v>
      </c>
      <c r="G225" s="215" t="s">
        <v>177</v>
      </c>
      <c r="H225" s="216">
        <v>9.1080000000000005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41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129</v>
      </c>
      <c r="AT225" s="224" t="s">
        <v>125</v>
      </c>
      <c r="AU225" s="224" t="s">
        <v>86</v>
      </c>
      <c r="AY225" s="14" t="s">
        <v>123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84</v>
      </c>
      <c r="BK225" s="225">
        <f>ROUND(I225*H225,2)</f>
        <v>0</v>
      </c>
      <c r="BL225" s="14" t="s">
        <v>129</v>
      </c>
      <c r="BM225" s="224" t="s">
        <v>481</v>
      </c>
    </row>
    <row r="226" s="2" customFormat="1" ht="24.15" customHeight="1">
      <c r="A226" s="35"/>
      <c r="B226" s="36"/>
      <c r="C226" s="212" t="s">
        <v>482</v>
      </c>
      <c r="D226" s="212" t="s">
        <v>125</v>
      </c>
      <c r="E226" s="213" t="s">
        <v>483</v>
      </c>
      <c r="F226" s="214" t="s">
        <v>176</v>
      </c>
      <c r="G226" s="215" t="s">
        <v>177</v>
      </c>
      <c r="H226" s="216">
        <v>295.584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41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129</v>
      </c>
      <c r="AT226" s="224" t="s">
        <v>125</v>
      </c>
      <c r="AU226" s="224" t="s">
        <v>86</v>
      </c>
      <c r="AY226" s="14" t="s">
        <v>123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84</v>
      </c>
      <c r="BK226" s="225">
        <f>ROUND(I226*H226,2)</f>
        <v>0</v>
      </c>
      <c r="BL226" s="14" t="s">
        <v>129</v>
      </c>
      <c r="BM226" s="224" t="s">
        <v>484</v>
      </c>
    </row>
    <row r="227" s="2" customFormat="1" ht="33" customHeight="1">
      <c r="A227" s="35"/>
      <c r="B227" s="36"/>
      <c r="C227" s="212" t="s">
        <v>485</v>
      </c>
      <c r="D227" s="212" t="s">
        <v>125</v>
      </c>
      <c r="E227" s="213" t="s">
        <v>486</v>
      </c>
      <c r="F227" s="214" t="s">
        <v>487</v>
      </c>
      <c r="G227" s="215" t="s">
        <v>177</v>
      </c>
      <c r="H227" s="216">
        <v>0.88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41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129</v>
      </c>
      <c r="AT227" s="224" t="s">
        <v>125</v>
      </c>
      <c r="AU227" s="224" t="s">
        <v>86</v>
      </c>
      <c r="AY227" s="14" t="s">
        <v>123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84</v>
      </c>
      <c r="BK227" s="225">
        <f>ROUND(I227*H227,2)</f>
        <v>0</v>
      </c>
      <c r="BL227" s="14" t="s">
        <v>129</v>
      </c>
      <c r="BM227" s="224" t="s">
        <v>488</v>
      </c>
    </row>
    <row r="228" s="12" customFormat="1" ht="22.8" customHeight="1">
      <c r="A228" s="12"/>
      <c r="B228" s="196"/>
      <c r="C228" s="197"/>
      <c r="D228" s="198" t="s">
        <v>75</v>
      </c>
      <c r="E228" s="210" t="s">
        <v>489</v>
      </c>
      <c r="F228" s="210" t="s">
        <v>490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P229</f>
        <v>0</v>
      </c>
      <c r="Q228" s="204"/>
      <c r="R228" s="205">
        <f>R229</f>
        <v>0</v>
      </c>
      <c r="S228" s="204"/>
      <c r="T228" s="206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7" t="s">
        <v>84</v>
      </c>
      <c r="AT228" s="208" t="s">
        <v>75</v>
      </c>
      <c r="AU228" s="208" t="s">
        <v>84</v>
      </c>
      <c r="AY228" s="207" t="s">
        <v>123</v>
      </c>
      <c r="BK228" s="209">
        <f>BK229</f>
        <v>0</v>
      </c>
    </row>
    <row r="229" s="2" customFormat="1" ht="33" customHeight="1">
      <c r="A229" s="35"/>
      <c r="B229" s="36"/>
      <c r="C229" s="212" t="s">
        <v>491</v>
      </c>
      <c r="D229" s="212" t="s">
        <v>125</v>
      </c>
      <c r="E229" s="213" t="s">
        <v>492</v>
      </c>
      <c r="F229" s="214" t="s">
        <v>493</v>
      </c>
      <c r="G229" s="215" t="s">
        <v>177</v>
      </c>
      <c r="H229" s="216">
        <v>645.34299999999996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41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129</v>
      </c>
      <c r="AT229" s="224" t="s">
        <v>125</v>
      </c>
      <c r="AU229" s="224" t="s">
        <v>86</v>
      </c>
      <c r="AY229" s="14" t="s">
        <v>123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84</v>
      </c>
      <c r="BK229" s="225">
        <f>ROUND(I229*H229,2)</f>
        <v>0</v>
      </c>
      <c r="BL229" s="14" t="s">
        <v>129</v>
      </c>
      <c r="BM229" s="224" t="s">
        <v>494</v>
      </c>
    </row>
    <row r="230" s="12" customFormat="1" ht="25.92" customHeight="1">
      <c r="A230" s="12"/>
      <c r="B230" s="196"/>
      <c r="C230" s="197"/>
      <c r="D230" s="198" t="s">
        <v>75</v>
      </c>
      <c r="E230" s="199" t="s">
        <v>495</v>
      </c>
      <c r="F230" s="199" t="s">
        <v>496</v>
      </c>
      <c r="G230" s="197"/>
      <c r="H230" s="197"/>
      <c r="I230" s="200"/>
      <c r="J230" s="201">
        <f>BK230</f>
        <v>0</v>
      </c>
      <c r="K230" s="197"/>
      <c r="L230" s="202"/>
      <c r="M230" s="203"/>
      <c r="N230" s="204"/>
      <c r="O230" s="204"/>
      <c r="P230" s="205">
        <f>P231+P237+P239</f>
        <v>0</v>
      </c>
      <c r="Q230" s="204"/>
      <c r="R230" s="205">
        <f>R231+R237+R239</f>
        <v>0</v>
      </c>
      <c r="S230" s="204"/>
      <c r="T230" s="206">
        <f>T231+T237+T239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7" t="s">
        <v>141</v>
      </c>
      <c r="AT230" s="208" t="s">
        <v>75</v>
      </c>
      <c r="AU230" s="208" t="s">
        <v>76</v>
      </c>
      <c r="AY230" s="207" t="s">
        <v>123</v>
      </c>
      <c r="BK230" s="209">
        <f>BK231+BK237+BK239</f>
        <v>0</v>
      </c>
    </row>
    <row r="231" s="12" customFormat="1" ht="22.8" customHeight="1">
      <c r="A231" s="12"/>
      <c r="B231" s="196"/>
      <c r="C231" s="197"/>
      <c r="D231" s="198" t="s">
        <v>75</v>
      </c>
      <c r="E231" s="210" t="s">
        <v>497</v>
      </c>
      <c r="F231" s="210" t="s">
        <v>498</v>
      </c>
      <c r="G231" s="197"/>
      <c r="H231" s="197"/>
      <c r="I231" s="200"/>
      <c r="J231" s="211">
        <f>BK231</f>
        <v>0</v>
      </c>
      <c r="K231" s="197"/>
      <c r="L231" s="202"/>
      <c r="M231" s="203"/>
      <c r="N231" s="204"/>
      <c r="O231" s="204"/>
      <c r="P231" s="205">
        <f>SUM(P232:P236)</f>
        <v>0</v>
      </c>
      <c r="Q231" s="204"/>
      <c r="R231" s="205">
        <f>SUM(R232:R236)</f>
        <v>0</v>
      </c>
      <c r="S231" s="204"/>
      <c r="T231" s="206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7" t="s">
        <v>141</v>
      </c>
      <c r="AT231" s="208" t="s">
        <v>75</v>
      </c>
      <c r="AU231" s="208" t="s">
        <v>84</v>
      </c>
      <c r="AY231" s="207" t="s">
        <v>123</v>
      </c>
      <c r="BK231" s="209">
        <f>SUM(BK232:BK236)</f>
        <v>0</v>
      </c>
    </row>
    <row r="232" s="2" customFormat="1" ht="16.5" customHeight="1">
      <c r="A232" s="35"/>
      <c r="B232" s="36"/>
      <c r="C232" s="212" t="s">
        <v>499</v>
      </c>
      <c r="D232" s="212" t="s">
        <v>125</v>
      </c>
      <c r="E232" s="213" t="s">
        <v>500</v>
      </c>
      <c r="F232" s="214" t="s">
        <v>501</v>
      </c>
      <c r="G232" s="215" t="s">
        <v>502</v>
      </c>
      <c r="H232" s="216">
        <v>1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41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503</v>
      </c>
      <c r="AT232" s="224" t="s">
        <v>125</v>
      </c>
      <c r="AU232" s="224" t="s">
        <v>86</v>
      </c>
      <c r="AY232" s="14" t="s">
        <v>123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84</v>
      </c>
      <c r="BK232" s="225">
        <f>ROUND(I232*H232,2)</f>
        <v>0</v>
      </c>
      <c r="BL232" s="14" t="s">
        <v>503</v>
      </c>
      <c r="BM232" s="224" t="s">
        <v>504</v>
      </c>
    </row>
    <row r="233" s="2" customFormat="1" ht="16.5" customHeight="1">
      <c r="A233" s="35"/>
      <c r="B233" s="36"/>
      <c r="C233" s="212" t="s">
        <v>505</v>
      </c>
      <c r="D233" s="212" t="s">
        <v>125</v>
      </c>
      <c r="E233" s="213" t="s">
        <v>506</v>
      </c>
      <c r="F233" s="214" t="s">
        <v>507</v>
      </c>
      <c r="G233" s="215" t="s">
        <v>502</v>
      </c>
      <c r="H233" s="216">
        <v>1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41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503</v>
      </c>
      <c r="AT233" s="224" t="s">
        <v>125</v>
      </c>
      <c r="AU233" s="224" t="s">
        <v>86</v>
      </c>
      <c r="AY233" s="14" t="s">
        <v>123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84</v>
      </c>
      <c r="BK233" s="225">
        <f>ROUND(I233*H233,2)</f>
        <v>0</v>
      </c>
      <c r="BL233" s="14" t="s">
        <v>503</v>
      </c>
      <c r="BM233" s="224" t="s">
        <v>508</v>
      </c>
    </row>
    <row r="234" s="2" customFormat="1" ht="16.5" customHeight="1">
      <c r="A234" s="35"/>
      <c r="B234" s="36"/>
      <c r="C234" s="212" t="s">
        <v>509</v>
      </c>
      <c r="D234" s="212" t="s">
        <v>125</v>
      </c>
      <c r="E234" s="213" t="s">
        <v>510</v>
      </c>
      <c r="F234" s="214" t="s">
        <v>511</v>
      </c>
      <c r="G234" s="215" t="s">
        <v>502</v>
      </c>
      <c r="H234" s="216">
        <v>1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41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503</v>
      </c>
      <c r="AT234" s="224" t="s">
        <v>125</v>
      </c>
      <c r="AU234" s="224" t="s">
        <v>86</v>
      </c>
      <c r="AY234" s="14" t="s">
        <v>123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84</v>
      </c>
      <c r="BK234" s="225">
        <f>ROUND(I234*H234,2)</f>
        <v>0</v>
      </c>
      <c r="BL234" s="14" t="s">
        <v>503</v>
      </c>
      <c r="BM234" s="224" t="s">
        <v>512</v>
      </c>
    </row>
    <row r="235" s="2" customFormat="1" ht="16.5" customHeight="1">
      <c r="A235" s="35"/>
      <c r="B235" s="36"/>
      <c r="C235" s="212" t="s">
        <v>513</v>
      </c>
      <c r="D235" s="212" t="s">
        <v>125</v>
      </c>
      <c r="E235" s="213" t="s">
        <v>514</v>
      </c>
      <c r="F235" s="214" t="s">
        <v>515</v>
      </c>
      <c r="G235" s="215" t="s">
        <v>502</v>
      </c>
      <c r="H235" s="216">
        <v>1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41</v>
      </c>
      <c r="O235" s="88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503</v>
      </c>
      <c r="AT235" s="224" t="s">
        <v>125</v>
      </c>
      <c r="AU235" s="224" t="s">
        <v>86</v>
      </c>
      <c r="AY235" s="14" t="s">
        <v>123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84</v>
      </c>
      <c r="BK235" s="225">
        <f>ROUND(I235*H235,2)</f>
        <v>0</v>
      </c>
      <c r="BL235" s="14" t="s">
        <v>503</v>
      </c>
      <c r="BM235" s="224" t="s">
        <v>516</v>
      </c>
    </row>
    <row r="236" s="2" customFormat="1" ht="16.5" customHeight="1">
      <c r="A236" s="35"/>
      <c r="B236" s="36"/>
      <c r="C236" s="212" t="s">
        <v>517</v>
      </c>
      <c r="D236" s="212" t="s">
        <v>125</v>
      </c>
      <c r="E236" s="213" t="s">
        <v>518</v>
      </c>
      <c r="F236" s="214" t="s">
        <v>519</v>
      </c>
      <c r="G236" s="215" t="s">
        <v>84</v>
      </c>
      <c r="H236" s="216">
        <v>1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41</v>
      </c>
      <c r="O236" s="88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503</v>
      </c>
      <c r="AT236" s="224" t="s">
        <v>125</v>
      </c>
      <c r="AU236" s="224" t="s">
        <v>86</v>
      </c>
      <c r="AY236" s="14" t="s">
        <v>123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84</v>
      </c>
      <c r="BK236" s="225">
        <f>ROUND(I236*H236,2)</f>
        <v>0</v>
      </c>
      <c r="BL236" s="14" t="s">
        <v>503</v>
      </c>
      <c r="BM236" s="224" t="s">
        <v>520</v>
      </c>
    </row>
    <row r="237" s="12" customFormat="1" ht="22.8" customHeight="1">
      <c r="A237" s="12"/>
      <c r="B237" s="196"/>
      <c r="C237" s="197"/>
      <c r="D237" s="198" t="s">
        <v>75</v>
      </c>
      <c r="E237" s="210" t="s">
        <v>521</v>
      </c>
      <c r="F237" s="210" t="s">
        <v>522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P238</f>
        <v>0</v>
      </c>
      <c r="Q237" s="204"/>
      <c r="R237" s="205">
        <f>R238</f>
        <v>0</v>
      </c>
      <c r="S237" s="204"/>
      <c r="T237" s="206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7" t="s">
        <v>141</v>
      </c>
      <c r="AT237" s="208" t="s">
        <v>75</v>
      </c>
      <c r="AU237" s="208" t="s">
        <v>84</v>
      </c>
      <c r="AY237" s="207" t="s">
        <v>123</v>
      </c>
      <c r="BK237" s="209">
        <f>BK238</f>
        <v>0</v>
      </c>
    </row>
    <row r="238" s="2" customFormat="1" ht="16.5" customHeight="1">
      <c r="A238" s="35"/>
      <c r="B238" s="36"/>
      <c r="C238" s="212" t="s">
        <v>523</v>
      </c>
      <c r="D238" s="212" t="s">
        <v>125</v>
      </c>
      <c r="E238" s="213" t="s">
        <v>524</v>
      </c>
      <c r="F238" s="214" t="s">
        <v>522</v>
      </c>
      <c r="G238" s="215" t="s">
        <v>502</v>
      </c>
      <c r="H238" s="216">
        <v>1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41</v>
      </c>
      <c r="O238" s="88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503</v>
      </c>
      <c r="AT238" s="224" t="s">
        <v>125</v>
      </c>
      <c r="AU238" s="224" t="s">
        <v>86</v>
      </c>
      <c r="AY238" s="14" t="s">
        <v>123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84</v>
      </c>
      <c r="BK238" s="225">
        <f>ROUND(I238*H238,2)</f>
        <v>0</v>
      </c>
      <c r="BL238" s="14" t="s">
        <v>503</v>
      </c>
      <c r="BM238" s="224" t="s">
        <v>525</v>
      </c>
    </row>
    <row r="239" s="12" customFormat="1" ht="22.8" customHeight="1">
      <c r="A239" s="12"/>
      <c r="B239" s="196"/>
      <c r="C239" s="197"/>
      <c r="D239" s="198" t="s">
        <v>75</v>
      </c>
      <c r="E239" s="210" t="s">
        <v>526</v>
      </c>
      <c r="F239" s="210" t="s">
        <v>527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P240</f>
        <v>0</v>
      </c>
      <c r="Q239" s="204"/>
      <c r="R239" s="205">
        <f>R240</f>
        <v>0</v>
      </c>
      <c r="S239" s="204"/>
      <c r="T239" s="206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141</v>
      </c>
      <c r="AT239" s="208" t="s">
        <v>75</v>
      </c>
      <c r="AU239" s="208" t="s">
        <v>84</v>
      </c>
      <c r="AY239" s="207" t="s">
        <v>123</v>
      </c>
      <c r="BK239" s="209">
        <f>BK240</f>
        <v>0</v>
      </c>
    </row>
    <row r="240" s="2" customFormat="1" ht="16.5" customHeight="1">
      <c r="A240" s="35"/>
      <c r="B240" s="36"/>
      <c r="C240" s="212" t="s">
        <v>528</v>
      </c>
      <c r="D240" s="212" t="s">
        <v>125</v>
      </c>
      <c r="E240" s="213" t="s">
        <v>529</v>
      </c>
      <c r="F240" s="214" t="s">
        <v>530</v>
      </c>
      <c r="G240" s="215" t="s">
        <v>84</v>
      </c>
      <c r="H240" s="216">
        <v>1</v>
      </c>
      <c r="I240" s="217"/>
      <c r="J240" s="218">
        <f>ROUND(I240*H240,2)</f>
        <v>0</v>
      </c>
      <c r="K240" s="219"/>
      <c r="L240" s="41"/>
      <c r="M240" s="237" t="s">
        <v>1</v>
      </c>
      <c r="N240" s="238" t="s">
        <v>41</v>
      </c>
      <c r="O240" s="239"/>
      <c r="P240" s="240">
        <f>O240*H240</f>
        <v>0</v>
      </c>
      <c r="Q240" s="240">
        <v>0</v>
      </c>
      <c r="R240" s="240">
        <f>Q240*H240</f>
        <v>0</v>
      </c>
      <c r="S240" s="240">
        <v>0</v>
      </c>
      <c r="T240" s="24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503</v>
      </c>
      <c r="AT240" s="224" t="s">
        <v>125</v>
      </c>
      <c r="AU240" s="224" t="s">
        <v>86</v>
      </c>
      <c r="AY240" s="14" t="s">
        <v>123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84</v>
      </c>
      <c r="BK240" s="225">
        <f>ROUND(I240*H240,2)</f>
        <v>0</v>
      </c>
      <c r="BL240" s="14" t="s">
        <v>503</v>
      </c>
      <c r="BM240" s="224" t="s">
        <v>531</v>
      </c>
    </row>
    <row r="241" s="2" customFormat="1" ht="6.96" customHeight="1">
      <c r="A241" s="35"/>
      <c r="B241" s="63"/>
      <c r="C241" s="64"/>
      <c r="D241" s="64"/>
      <c r="E241" s="64"/>
      <c r="F241" s="64"/>
      <c r="G241" s="64"/>
      <c r="H241" s="64"/>
      <c r="I241" s="64"/>
      <c r="J241" s="64"/>
      <c r="K241" s="64"/>
      <c r="L241" s="41"/>
      <c r="M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</sheetData>
  <sheetProtection sheet="1" autoFilter="0" formatColumns="0" formatRows="0" objects="1" scenarios="1" spinCount="100000" saltValue="CBM2CJHOfRFt5knnpBS9b345d6bRDfVAkXSXk0R33YjJTQWF+yavLajUfMP6PSWiObPjycg3BaPAZB2Jo2D+7w==" hashValue="PKiRvgt3yjkNdAkuGNdR8fUd6ePkZU9pQrMEcOaZtaJk+iKg+1GykdRLjlBFxmMp/7WbP8yDQPNVnmPTs/vxCg==" algorithmName="SHA-512" password="CC35"/>
  <autoFilter ref="C128:K24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HP-SYNEK\Jiří Synek</dc:creator>
  <cp:lastModifiedBy>HP-SYNEK\Jiří Synek</cp:lastModifiedBy>
  <dcterms:created xsi:type="dcterms:W3CDTF">2022-07-03T09:48:34Z</dcterms:created>
  <dcterms:modified xsi:type="dcterms:W3CDTF">2022-07-03T09:48:36Z</dcterms:modified>
</cp:coreProperties>
</file>